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omendant Tatiana\Desktop\PE SITE_UL AMTAP și pe Google Drive! 2026\Rapoarte anuale AMTAP act. șt-că...2022-2025\Plan-Raport AMTAP 2024-2025\"/>
    </mc:Choice>
  </mc:AlternateContent>
  <xr:revisionPtr revIDLastSave="0" documentId="13_ncr:1_{B5DFC6AD-EF45-4E40-ADAA-F0D021A145C0}" xr6:coauthVersionLast="47" xr6:coauthVersionMax="47" xr10:uidLastSave="{00000000-0000-0000-0000-000000000000}"/>
  <bookViews>
    <workbookView xWindow="1097" yWindow="1097" windowWidth="16457" windowHeight="8426" tabRatio="763" firstSheet="23" activeTab="30" xr2:uid="{00000000-000D-0000-FFFF-FFFF00000000}"/>
  </bookViews>
  <sheets>
    <sheet name="Anexa 1" sheetId="23" r:id="rId1"/>
    <sheet name="Foaie1" sheetId="36" r:id="rId2"/>
    <sheet name="Foaie2" sheetId="37" r:id="rId3"/>
    <sheet name="Foaie3" sheetId="38" r:id="rId4"/>
    <sheet name="Foaie4" sheetId="39" r:id="rId5"/>
    <sheet name="Foaie5" sheetId="40" r:id="rId6"/>
    <sheet name="Anexa 2" sheetId="28" r:id="rId7"/>
    <sheet name="Anexa 3" sheetId="32" r:id="rId8"/>
    <sheet name="Anexa 4" sheetId="2" r:id="rId9"/>
    <sheet name="Anexa 5" sheetId="33" r:id="rId10"/>
    <sheet name="Anexa 6" sheetId="4" r:id="rId11"/>
    <sheet name="Anexa 7" sheetId="5" r:id="rId12"/>
    <sheet name="Anexa 8" sheetId="6" r:id="rId13"/>
    <sheet name="Anexă 9" sheetId="7" r:id="rId14"/>
    <sheet name="Anexa  10" sheetId="8" r:id="rId15"/>
    <sheet name="Anexa 11" sheetId="9" r:id="rId16"/>
    <sheet name="Anexa 12" sheetId="10" r:id="rId17"/>
    <sheet name="Anexa 13" sheetId="11" r:id="rId18"/>
    <sheet name="Anexa 14" sheetId="12" r:id="rId19"/>
    <sheet name="Anexa 15" sheetId="13" r:id="rId20"/>
    <sheet name="Anexa 16" sheetId="31" r:id="rId21"/>
    <sheet name="Anexa 17" sheetId="14" r:id="rId22"/>
    <sheet name="Anexa 18" sheetId="34" r:id="rId23"/>
    <sheet name="Anexa 19" sheetId="16" r:id="rId24"/>
    <sheet name="Anexa 20" sheetId="18" r:id="rId25"/>
    <sheet name="Anexa 21" sheetId="19" r:id="rId26"/>
    <sheet name="Foaie6" sheetId="41" r:id="rId27"/>
    <sheet name="Foaie7" sheetId="42" r:id="rId28"/>
    <sheet name="Anexa 22" sheetId="20" r:id="rId29"/>
    <sheet name="Anexa 23" sheetId="35" r:id="rId30"/>
    <sheet name=" Anexa 24" sheetId="30" r:id="rId31"/>
    <sheet name="Foaie8" sheetId="43" r:id="rId32"/>
  </sheets>
  <definedNames>
    <definedName name="Print_Area" localSheetId="30">' Anexa 24'!$A$1:$X$35</definedName>
    <definedName name="Print_Area" localSheetId="14">'Anexa  10'!$A$1:$P$18</definedName>
    <definedName name="Print_Area" localSheetId="15">'Anexa 11'!$A$1:$R$17</definedName>
    <definedName name="Print_Area" localSheetId="16">'Anexa 12'!$A$1:$K$48</definedName>
    <definedName name="Print_Area" localSheetId="17">'Anexa 13'!$A$1:$I$19</definedName>
    <definedName name="Print_Area" localSheetId="18">'Anexa 14'!$A$1:$H$13</definedName>
    <definedName name="Print_Area" localSheetId="19">'Anexa 15'!$A$1:$M$10</definedName>
    <definedName name="Print_Area" localSheetId="20">'Anexa 16'!$A$1:$K$11</definedName>
    <definedName name="Print_Area" localSheetId="21">'Anexa 17'!$A$1:$F$13</definedName>
    <definedName name="Print_Area" localSheetId="22">'Anexa 18'!$A$1:$Q$28</definedName>
    <definedName name="Print_Area" localSheetId="23">'Anexa 19'!$A$1:$D$18</definedName>
    <definedName name="Print_Area" localSheetId="24">'Anexa 20'!$A$1:$F$7</definedName>
    <definedName name="Print_Area" localSheetId="25">'Anexa 21'!$A$1:$F$8</definedName>
    <definedName name="Print_Area" localSheetId="28">'Anexa 22'!$A$1:$H$13</definedName>
    <definedName name="Print_Area" localSheetId="29">'Anexa 23'!$A$1:$N$9</definedName>
    <definedName name="Print_Area" localSheetId="7">'Anexa 3'!$A$1:$G$40</definedName>
    <definedName name="Print_Area" localSheetId="8">'Anexa 4'!$A$1:$G$39</definedName>
    <definedName name="Print_Area" localSheetId="9">'Anexa 5'!$A$1:$H$10</definedName>
    <definedName name="Print_Area" localSheetId="10">'Anexa 6'!$A$1:$D$10</definedName>
    <definedName name="Print_Area" localSheetId="12">'Anexa 8'!$A$1:$F$18</definedName>
    <definedName name="Print_Area" localSheetId="13">'Anexă 9'!$A$1:$Y$94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 i="13" l="1"/>
  <c r="K7" i="13"/>
  <c r="J7" i="13"/>
  <c r="I7" i="13"/>
  <c r="H7" i="13"/>
  <c r="G7" i="13"/>
  <c r="F7" i="13"/>
  <c r="E7" i="13"/>
  <c r="D7" i="13"/>
  <c r="C7" i="13"/>
  <c r="H9" i="12"/>
  <c r="H8" i="12" s="1"/>
  <c r="G8" i="12"/>
  <c r="F8" i="12"/>
  <c r="E8" i="12"/>
  <c r="D8" i="12"/>
  <c r="C8" i="12"/>
  <c r="C11" i="12" s="1"/>
  <c r="B8" i="12"/>
  <c r="B11" i="12" s="1"/>
  <c r="H6" i="12"/>
  <c r="H5" i="12" s="1"/>
  <c r="H11" i="12" s="1"/>
  <c r="G5" i="12"/>
  <c r="G11" i="12" s="1"/>
  <c r="F5" i="12"/>
  <c r="F11" i="12" s="1"/>
  <c r="E5" i="12"/>
  <c r="E11" i="12" s="1"/>
  <c r="D5" i="12"/>
  <c r="D11" i="12" s="1"/>
  <c r="C5" i="12"/>
  <c r="B5" i="12"/>
  <c r="V36" i="30" l="1"/>
  <c r="U36" i="30"/>
  <c r="V35" i="30"/>
  <c r="U35" i="30"/>
  <c r="X34" i="30"/>
  <c r="W34" i="30"/>
  <c r="V34" i="30"/>
  <c r="U34" i="30"/>
  <c r="J34" i="30"/>
  <c r="J33" i="30" s="1"/>
  <c r="I34" i="30"/>
  <c r="I33" i="30" s="1"/>
  <c r="F34" i="30"/>
  <c r="F33" i="30" s="1"/>
  <c r="E34" i="30"/>
  <c r="E33" i="30" s="1"/>
  <c r="X33" i="30"/>
  <c r="W33" i="30"/>
  <c r="V33" i="30"/>
  <c r="V32" i="30"/>
  <c r="U32" i="30"/>
  <c r="V31" i="30"/>
  <c r="U31" i="30"/>
  <c r="V30" i="30"/>
  <c r="U30" i="30"/>
  <c r="X29" i="30"/>
  <c r="W29" i="30"/>
  <c r="V29" i="30"/>
  <c r="U29" i="30"/>
  <c r="L29" i="30"/>
  <c r="K29" i="30"/>
  <c r="J29" i="30"/>
  <c r="I29" i="30"/>
  <c r="H29" i="30"/>
  <c r="G29" i="30"/>
  <c r="F29" i="30"/>
  <c r="E29" i="30"/>
  <c r="V28" i="30"/>
  <c r="U28" i="30"/>
  <c r="X27" i="30"/>
  <c r="W27" i="30"/>
  <c r="V27" i="30"/>
  <c r="U27" i="30"/>
  <c r="L27" i="30"/>
  <c r="L26" i="30" s="1"/>
  <c r="K27" i="30"/>
  <c r="K26" i="30" s="1"/>
  <c r="J27" i="30"/>
  <c r="J26" i="30" s="1"/>
  <c r="I27" i="30"/>
  <c r="I26" i="30" s="1"/>
  <c r="H27" i="30"/>
  <c r="H26" i="30" s="1"/>
  <c r="G27" i="30"/>
  <c r="G26" i="30" s="1"/>
  <c r="F27" i="30"/>
  <c r="F26" i="30" s="1"/>
  <c r="E27" i="30"/>
  <c r="E26" i="30" s="1"/>
  <c r="U26" i="30" s="1"/>
  <c r="X26" i="30"/>
  <c r="W26" i="30"/>
  <c r="V25" i="30"/>
  <c r="U25" i="30"/>
  <c r="V24" i="30"/>
  <c r="U24" i="30"/>
  <c r="V23" i="30"/>
  <c r="U23" i="30"/>
  <c r="V22" i="30"/>
  <c r="U22" i="30"/>
  <c r="V21" i="30"/>
  <c r="U21" i="30"/>
  <c r="V20" i="30"/>
  <c r="V12" i="30" s="1"/>
  <c r="U20" i="30"/>
  <c r="U12" i="30" s="1"/>
  <c r="V19" i="30"/>
  <c r="U19" i="30"/>
  <c r="V18" i="30"/>
  <c r="U18" i="30"/>
  <c r="V17" i="30"/>
  <c r="U17" i="30"/>
  <c r="V16" i="30"/>
  <c r="U16" i="30"/>
  <c r="V15" i="30"/>
  <c r="U15" i="30"/>
  <c r="V14" i="30"/>
  <c r="U14" i="30"/>
  <c r="V13" i="30"/>
  <c r="U13" i="30"/>
  <c r="X12" i="30"/>
  <c r="X7" i="30" s="1"/>
  <c r="X37" i="30" s="1"/>
  <c r="W12" i="30"/>
  <c r="W7" i="30" s="1"/>
  <c r="W37" i="30" s="1"/>
  <c r="T12" i="30"/>
  <c r="T7" i="30" s="1"/>
  <c r="S12" i="30"/>
  <c r="S7" i="30" s="1"/>
  <c r="R12" i="30"/>
  <c r="Q12" i="30"/>
  <c r="P12" i="30"/>
  <c r="O12" i="30"/>
  <c r="N12" i="30"/>
  <c r="M12" i="30"/>
  <c r="L12" i="30"/>
  <c r="K12" i="30"/>
  <c r="J12" i="30"/>
  <c r="I12" i="30"/>
  <c r="H12" i="30"/>
  <c r="G12" i="30"/>
  <c r="F12" i="30"/>
  <c r="E12" i="30"/>
  <c r="V11" i="30"/>
  <c r="U11" i="30"/>
  <c r="V10" i="30"/>
  <c r="U10" i="30"/>
  <c r="V9" i="30"/>
  <c r="V8" i="30" s="1"/>
  <c r="U9" i="30"/>
  <c r="U8" i="30" s="1"/>
  <c r="X8" i="30"/>
  <c r="W8" i="30"/>
  <c r="T8" i="30"/>
  <c r="S8" i="30"/>
  <c r="R8" i="30"/>
  <c r="R7" i="30" s="1"/>
  <c r="Q8" i="30"/>
  <c r="P8" i="30"/>
  <c r="P7" i="30" s="1"/>
  <c r="O8" i="30"/>
  <c r="O7" i="30" s="1"/>
  <c r="N8" i="30"/>
  <c r="N7" i="30" s="1"/>
  <c r="M8" i="30"/>
  <c r="M7" i="30" s="1"/>
  <c r="L8" i="30"/>
  <c r="K8" i="30"/>
  <c r="K7" i="30" s="1"/>
  <c r="J8" i="30"/>
  <c r="J7" i="30" s="1"/>
  <c r="I8" i="30"/>
  <c r="H8" i="30"/>
  <c r="H7" i="30" s="1"/>
  <c r="G8" i="30"/>
  <c r="F8" i="30"/>
  <c r="F7" i="30" s="1"/>
  <c r="E8" i="30"/>
  <c r="Q7" i="30"/>
  <c r="L7" i="30"/>
  <c r="I7" i="30"/>
  <c r="G7" i="30"/>
  <c r="E7" i="30"/>
  <c r="W26" i="34"/>
  <c r="V26" i="34"/>
  <c r="U26" i="34"/>
  <c r="T26" i="34"/>
  <c r="S26" i="34"/>
  <c r="R26" i="34"/>
  <c r="Q26" i="34"/>
  <c r="P26" i="34"/>
  <c r="O26" i="34"/>
  <c r="N26" i="34"/>
  <c r="M26" i="34"/>
  <c r="L26" i="34"/>
  <c r="K26" i="34"/>
  <c r="J26" i="34"/>
  <c r="I26" i="34"/>
  <c r="H26" i="34"/>
  <c r="G26" i="34"/>
  <c r="F26" i="34"/>
  <c r="E26" i="34"/>
  <c r="D26" i="34"/>
  <c r="C26" i="34"/>
  <c r="B26" i="34"/>
  <c r="U33" i="30" l="1"/>
  <c r="V26" i="30"/>
  <c r="U7" i="30"/>
  <c r="U37" i="30" s="1"/>
  <c r="V7" i="30"/>
  <c r="V37" i="30" s="1"/>
  <c r="I11" i="31"/>
  <c r="H11" i="31"/>
  <c r="G11" i="31"/>
  <c r="F11" i="31"/>
  <c r="E11" i="31"/>
  <c r="D11" i="31"/>
  <c r="C11" i="31"/>
  <c r="H10" i="31"/>
  <c r="F10" i="31"/>
  <c r="H9" i="31"/>
  <c r="F9" i="31"/>
  <c r="D9" i="31"/>
  <c r="H7" i="31"/>
  <c r="F7" i="31"/>
  <c r="D7" i="31"/>
  <c r="B17" i="9" l="1"/>
  <c r="B16" i="9"/>
  <c r="B15" i="9"/>
  <c r="B14" i="9"/>
  <c r="B13" i="9" s="1"/>
  <c r="R13" i="9"/>
  <c r="Q13" i="9"/>
  <c r="O13" i="9"/>
  <c r="O18" i="9" s="1"/>
  <c r="N13" i="9"/>
  <c r="N18" i="9" s="1"/>
  <c r="M13" i="9"/>
  <c r="M18" i="9" s="1"/>
  <c r="L13" i="9"/>
  <c r="L18" i="9" s="1"/>
  <c r="K13" i="9"/>
  <c r="K18" i="9" s="1"/>
  <c r="J13" i="9"/>
  <c r="J18" i="9" s="1"/>
  <c r="I13" i="9"/>
  <c r="I18" i="9" s="1"/>
  <c r="H13" i="9"/>
  <c r="H18" i="9" s="1"/>
  <c r="G13" i="9"/>
  <c r="G18" i="9" s="1"/>
  <c r="F13" i="9"/>
  <c r="F18" i="9" s="1"/>
  <c r="E13" i="9"/>
  <c r="E18" i="9" s="1"/>
  <c r="D13" i="9"/>
  <c r="D18" i="9" s="1"/>
  <c r="C13" i="9"/>
  <c r="C18" i="9" s="1"/>
  <c r="B12" i="9"/>
  <c r="B11" i="9"/>
  <c r="B10" i="9" s="1"/>
  <c r="R10" i="9"/>
  <c r="Q10" i="9"/>
  <c r="O10" i="9"/>
  <c r="N10" i="9"/>
  <c r="M10" i="9"/>
  <c r="L10" i="9"/>
  <c r="K10" i="9"/>
  <c r="J10" i="9"/>
  <c r="I10" i="9"/>
  <c r="H10" i="9"/>
  <c r="G10" i="9"/>
  <c r="F10" i="9"/>
  <c r="E10" i="9"/>
  <c r="D10" i="9"/>
  <c r="C10" i="9"/>
  <c r="B9" i="9"/>
  <c r="B8" i="9"/>
  <c r="B7" i="9"/>
  <c r="B6" i="9"/>
  <c r="B5" i="9" s="1"/>
  <c r="B18" i="9" s="1"/>
  <c r="R5" i="9"/>
  <c r="R18" i="9" s="1"/>
  <c r="Q5" i="9"/>
  <c r="Q18" i="9" s="1"/>
  <c r="O5" i="9"/>
  <c r="N5" i="9"/>
  <c r="M5" i="9"/>
  <c r="L5" i="9"/>
  <c r="K5" i="9"/>
  <c r="J5" i="9"/>
  <c r="I5" i="9"/>
  <c r="H5" i="9"/>
  <c r="G5" i="9"/>
  <c r="F5" i="9"/>
  <c r="E5" i="9"/>
  <c r="D5" i="9"/>
  <c r="C5" i="9"/>
  <c r="P14" i="8"/>
  <c r="O14" i="8"/>
  <c r="N14" i="8"/>
  <c r="M14" i="8"/>
  <c r="L14" i="8"/>
  <c r="K14" i="8"/>
  <c r="J14" i="8"/>
  <c r="I14" i="8"/>
  <c r="H14" i="8"/>
  <c r="G14" i="8"/>
  <c r="F14" i="8"/>
  <c r="E14" i="8"/>
  <c r="D14" i="8"/>
  <c r="C14" i="8"/>
  <c r="B14" i="8"/>
  <c r="P11" i="8"/>
  <c r="O11" i="8"/>
  <c r="N11" i="8"/>
  <c r="M11" i="8"/>
  <c r="L11" i="8"/>
  <c r="L19" i="8" s="1"/>
  <c r="K11" i="8"/>
  <c r="K19" i="8" s="1"/>
  <c r="J11" i="8"/>
  <c r="J19" i="8" s="1"/>
  <c r="I11" i="8"/>
  <c r="I19" i="8" s="1"/>
  <c r="H11" i="8"/>
  <c r="H19" i="8" s="1"/>
  <c r="G11" i="8"/>
  <c r="F11" i="8"/>
  <c r="E11" i="8"/>
  <c r="D11" i="8"/>
  <c r="C11" i="8"/>
  <c r="B11" i="8"/>
  <c r="P6" i="8"/>
  <c r="P19" i="8" s="1"/>
  <c r="O6" i="8"/>
  <c r="O19" i="8" s="1"/>
  <c r="N6" i="8"/>
  <c r="N19" i="8" s="1"/>
  <c r="M6" i="8"/>
  <c r="M19" i="8" s="1"/>
  <c r="L6" i="8"/>
  <c r="K6" i="8"/>
  <c r="J6" i="8"/>
  <c r="I6" i="8"/>
  <c r="H6" i="8"/>
  <c r="G6" i="8"/>
  <c r="G19" i="8" s="1"/>
  <c r="F6" i="8"/>
  <c r="F19" i="8" s="1"/>
  <c r="E6" i="8"/>
  <c r="E19" i="8" s="1"/>
  <c r="D6" i="8"/>
  <c r="D19" i="8" s="1"/>
  <c r="C6" i="8"/>
  <c r="C19" i="8" s="1"/>
  <c r="B6" i="8"/>
  <c r="B19" i="8" s="1"/>
  <c r="U113" i="7"/>
  <c r="T113" i="7"/>
  <c r="X112" i="7"/>
  <c r="W112" i="7"/>
  <c r="V112" i="7"/>
  <c r="S112" i="7"/>
  <c r="R112" i="7"/>
  <c r="U112" i="7" s="1"/>
  <c r="Q112" i="7"/>
  <c r="P112" i="7"/>
  <c r="T112" i="7" s="1"/>
  <c r="O112" i="7"/>
  <c r="N112" i="7"/>
  <c r="M112" i="7"/>
  <c r="L112" i="7"/>
  <c r="K112" i="7"/>
  <c r="J112" i="7"/>
  <c r="I112" i="7"/>
  <c r="H112" i="7"/>
  <c r="G112" i="7"/>
  <c r="F112" i="7"/>
  <c r="E112" i="7"/>
  <c r="D112" i="7"/>
  <c r="U111" i="7"/>
  <c r="T111" i="7"/>
  <c r="X110" i="7"/>
  <c r="W110" i="7"/>
  <c r="V110" i="7"/>
  <c r="S110" i="7"/>
  <c r="R110" i="7"/>
  <c r="U110" i="7" s="1"/>
  <c r="Q110" i="7"/>
  <c r="Q99" i="7" s="1"/>
  <c r="Q98" i="7" s="1"/>
  <c r="P110" i="7"/>
  <c r="P99" i="7" s="1"/>
  <c r="O110" i="7"/>
  <c r="O99" i="7" s="1"/>
  <c r="O98" i="7" s="1"/>
  <c r="N110" i="7"/>
  <c r="M110" i="7"/>
  <c r="L110" i="7"/>
  <c r="K110" i="7"/>
  <c r="J110" i="7"/>
  <c r="I110" i="7"/>
  <c r="H110" i="7"/>
  <c r="G110" i="7"/>
  <c r="F110" i="7"/>
  <c r="E110" i="7"/>
  <c r="D110" i="7"/>
  <c r="U109" i="7"/>
  <c r="T109" i="7"/>
  <c r="X108" i="7"/>
  <c r="W108" i="7"/>
  <c r="V108" i="7"/>
  <c r="T108" i="7"/>
  <c r="S108" i="7"/>
  <c r="S99" i="7" s="1"/>
  <c r="S98" i="7" s="1"/>
  <c r="R108" i="7"/>
  <c r="R99" i="7" s="1"/>
  <c r="Q108" i="7"/>
  <c r="P108" i="7"/>
  <c r="O108" i="7"/>
  <c r="N108" i="7"/>
  <c r="M108" i="7"/>
  <c r="L108" i="7"/>
  <c r="K108" i="7"/>
  <c r="J108" i="7"/>
  <c r="I108" i="7"/>
  <c r="H108" i="7"/>
  <c r="G108" i="7"/>
  <c r="F108" i="7"/>
  <c r="E108" i="7"/>
  <c r="D108" i="7"/>
  <c r="U107" i="7"/>
  <c r="T107" i="7"/>
  <c r="U106" i="7"/>
  <c r="T106" i="7"/>
  <c r="X105" i="7"/>
  <c r="W105" i="7"/>
  <c r="W99" i="7" s="1"/>
  <c r="W98" i="7" s="1"/>
  <c r="V105" i="7"/>
  <c r="S105" i="7"/>
  <c r="R105" i="7"/>
  <c r="U105" i="7" s="1"/>
  <c r="Q105" i="7"/>
  <c r="P105" i="7"/>
  <c r="T105" i="7" s="1"/>
  <c r="O105" i="7"/>
  <c r="N105" i="7"/>
  <c r="M105" i="7"/>
  <c r="L105" i="7"/>
  <c r="K105" i="7"/>
  <c r="J105" i="7"/>
  <c r="I105" i="7"/>
  <c r="H105" i="7"/>
  <c r="G105" i="7"/>
  <c r="G99" i="7" s="1"/>
  <c r="G98" i="7" s="1"/>
  <c r="F105" i="7"/>
  <c r="F99" i="7" s="1"/>
  <c r="F98" i="7" s="1"/>
  <c r="E105" i="7"/>
  <c r="E99" i="7" s="1"/>
  <c r="E98" i="7" s="1"/>
  <c r="D105" i="7"/>
  <c r="U104" i="7"/>
  <c r="T104" i="7"/>
  <c r="U103" i="7"/>
  <c r="T103" i="7"/>
  <c r="X102" i="7"/>
  <c r="W102" i="7"/>
  <c r="V102" i="7"/>
  <c r="V99" i="7" s="1"/>
  <c r="V98" i="7" s="1"/>
  <c r="S102" i="7"/>
  <c r="R102" i="7"/>
  <c r="Q102" i="7"/>
  <c r="P102" i="7"/>
  <c r="T102" i="7" s="1"/>
  <c r="O102" i="7"/>
  <c r="N102" i="7"/>
  <c r="U102" i="7" s="1"/>
  <c r="M102" i="7"/>
  <c r="L102" i="7"/>
  <c r="K102" i="7"/>
  <c r="J102" i="7"/>
  <c r="J99" i="7" s="1"/>
  <c r="J98" i="7" s="1"/>
  <c r="I102" i="7"/>
  <c r="I99" i="7" s="1"/>
  <c r="I98" i="7" s="1"/>
  <c r="H102" i="7"/>
  <c r="G102" i="7"/>
  <c r="F102" i="7"/>
  <c r="E102" i="7"/>
  <c r="D102" i="7"/>
  <c r="U101" i="7"/>
  <c r="T101" i="7"/>
  <c r="X100" i="7"/>
  <c r="X99" i="7" s="1"/>
  <c r="X98" i="7" s="1"/>
  <c r="W100" i="7"/>
  <c r="V100" i="7"/>
  <c r="S100" i="7"/>
  <c r="R100" i="7"/>
  <c r="U100" i="7" s="1"/>
  <c r="Q100" i="7"/>
  <c r="P100" i="7"/>
  <c r="T100" i="7" s="1"/>
  <c r="O100" i="7"/>
  <c r="N100" i="7"/>
  <c r="M100" i="7"/>
  <c r="L100" i="7"/>
  <c r="K100" i="7"/>
  <c r="K99" i="7" s="1"/>
  <c r="K98" i="7" s="1"/>
  <c r="J100" i="7"/>
  <c r="I100" i="7"/>
  <c r="H100" i="7"/>
  <c r="H99" i="7" s="1"/>
  <c r="H98" i="7" s="1"/>
  <c r="G100" i="7"/>
  <c r="F100" i="7"/>
  <c r="E100" i="7"/>
  <c r="D100" i="7"/>
  <c r="D99" i="7" s="1"/>
  <c r="D98" i="7" s="1"/>
  <c r="N99" i="7"/>
  <c r="M99" i="7"/>
  <c r="L99" i="7"/>
  <c r="L98" i="7" s="1"/>
  <c r="N98" i="7"/>
  <c r="M98" i="7"/>
  <c r="U97" i="7"/>
  <c r="T97" i="7"/>
  <c r="X96" i="7"/>
  <c r="X95" i="7" s="1"/>
  <c r="W96" i="7"/>
  <c r="W95" i="7" s="1"/>
  <c r="V96" i="7"/>
  <c r="V95" i="7" s="1"/>
  <c r="J96" i="7"/>
  <c r="J95" i="7" s="1"/>
  <c r="H96" i="7"/>
  <c r="H95" i="7" s="1"/>
  <c r="F96" i="7"/>
  <c r="U96" i="7" s="1"/>
  <c r="D96" i="7"/>
  <c r="D95" i="7" s="1"/>
  <c r="T95" i="7" s="1"/>
  <c r="U94" i="7"/>
  <c r="T94" i="7"/>
  <c r="X93" i="7"/>
  <c r="W93" i="7"/>
  <c r="V93" i="7"/>
  <c r="J93" i="7"/>
  <c r="H93" i="7"/>
  <c r="F93" i="7"/>
  <c r="U93" i="7" s="1"/>
  <c r="D93" i="7"/>
  <c r="T93" i="7" s="1"/>
  <c r="U92" i="7"/>
  <c r="T92" i="7"/>
  <c r="U91" i="7"/>
  <c r="T91" i="7"/>
  <c r="U90" i="7"/>
  <c r="T90" i="7"/>
  <c r="U89" i="7"/>
  <c r="T89" i="7"/>
  <c r="U88" i="7"/>
  <c r="T88" i="7"/>
  <c r="U87" i="7"/>
  <c r="T87" i="7"/>
  <c r="X86" i="7"/>
  <c r="W86" i="7"/>
  <c r="V86" i="7"/>
  <c r="J86" i="7"/>
  <c r="H86" i="7"/>
  <c r="T86" i="7" s="1"/>
  <c r="F86" i="7"/>
  <c r="U86" i="7" s="1"/>
  <c r="D86" i="7"/>
  <c r="U85" i="7"/>
  <c r="T85" i="7"/>
  <c r="U84" i="7"/>
  <c r="T84" i="7"/>
  <c r="U83" i="7"/>
  <c r="T83" i="7"/>
  <c r="U82" i="7"/>
  <c r="T82" i="7"/>
  <c r="U81" i="7"/>
  <c r="T81" i="7"/>
  <c r="U80" i="7"/>
  <c r="T80" i="7"/>
  <c r="X79" i="7"/>
  <c r="W79" i="7"/>
  <c r="V79" i="7"/>
  <c r="J79" i="7"/>
  <c r="U79" i="7" s="1"/>
  <c r="H79" i="7"/>
  <c r="T79" i="7" s="1"/>
  <c r="F79" i="7"/>
  <c r="D79" i="7"/>
  <c r="U78" i="7"/>
  <c r="T78" i="7"/>
  <c r="U77" i="7"/>
  <c r="T77" i="7"/>
  <c r="U76" i="7"/>
  <c r="T76" i="7"/>
  <c r="U75" i="7"/>
  <c r="T75" i="7"/>
  <c r="X74" i="7"/>
  <c r="W74" i="7"/>
  <c r="W73" i="7" s="1"/>
  <c r="V74" i="7"/>
  <c r="V73" i="7" s="1"/>
  <c r="J74" i="7"/>
  <c r="J73" i="7" s="1"/>
  <c r="H74" i="7"/>
  <c r="H73" i="7" s="1"/>
  <c r="F74" i="7"/>
  <c r="F73" i="7" s="1"/>
  <c r="U73" i="7" s="1"/>
  <c r="D74" i="7"/>
  <c r="D73" i="7" s="1"/>
  <c r="X73" i="7"/>
  <c r="U72" i="7"/>
  <c r="T72" i="7"/>
  <c r="X71" i="7"/>
  <c r="W71" i="7"/>
  <c r="V71" i="7"/>
  <c r="J71" i="7"/>
  <c r="H71" i="7"/>
  <c r="F71" i="7"/>
  <c r="U71" i="7" s="1"/>
  <c r="D71" i="7"/>
  <c r="T71" i="7" s="1"/>
  <c r="U70" i="7"/>
  <c r="T70" i="7"/>
  <c r="U69" i="7"/>
  <c r="T69" i="7"/>
  <c r="U68" i="7"/>
  <c r="T68" i="7"/>
  <c r="U67" i="7"/>
  <c r="T67" i="7"/>
  <c r="X66" i="7"/>
  <c r="W66" i="7"/>
  <c r="V66" i="7"/>
  <c r="J66" i="7"/>
  <c r="H66" i="7"/>
  <c r="F66" i="7"/>
  <c r="U66" i="7" s="1"/>
  <c r="D66" i="7"/>
  <c r="T66" i="7" s="1"/>
  <c r="U65" i="7"/>
  <c r="T65" i="7"/>
  <c r="U64" i="7"/>
  <c r="T64" i="7"/>
  <c r="X63" i="7"/>
  <c r="W63" i="7"/>
  <c r="V63" i="7"/>
  <c r="J63" i="7"/>
  <c r="H63" i="7"/>
  <c r="F63" i="7"/>
  <c r="U63" i="7" s="1"/>
  <c r="D63" i="7"/>
  <c r="T63" i="7" s="1"/>
  <c r="U62" i="7"/>
  <c r="T62" i="7"/>
  <c r="X61" i="7"/>
  <c r="X60" i="7" s="1"/>
  <c r="W61" i="7"/>
  <c r="V61" i="7"/>
  <c r="J61" i="7"/>
  <c r="H61" i="7"/>
  <c r="F61" i="7"/>
  <c r="U61" i="7" s="1"/>
  <c r="D61" i="7"/>
  <c r="T61" i="7" s="1"/>
  <c r="U59" i="7"/>
  <c r="T59" i="7"/>
  <c r="U58" i="7"/>
  <c r="T58" i="7"/>
  <c r="X57" i="7"/>
  <c r="W57" i="7"/>
  <c r="V57" i="7"/>
  <c r="J57" i="7"/>
  <c r="H57" i="7"/>
  <c r="F57" i="7"/>
  <c r="D57" i="7"/>
  <c r="T57" i="7" s="1"/>
  <c r="U55" i="7"/>
  <c r="T55" i="7"/>
  <c r="X54" i="7"/>
  <c r="X53" i="7" s="1"/>
  <c r="W54" i="7"/>
  <c r="W53" i="7" s="1"/>
  <c r="V54" i="7"/>
  <c r="V53" i="7" s="1"/>
  <c r="R54" i="7"/>
  <c r="R53" i="7" s="1"/>
  <c r="Q54" i="7"/>
  <c r="Q53" i="7" s="1"/>
  <c r="Q7" i="7" s="1"/>
  <c r="P54" i="7"/>
  <c r="N54" i="7"/>
  <c r="N53" i="7" s="1"/>
  <c r="M54" i="7"/>
  <c r="L54" i="7"/>
  <c r="J54" i="7"/>
  <c r="I54" i="7"/>
  <c r="I53" i="7" s="1"/>
  <c r="I7" i="7" s="1"/>
  <c r="H54" i="7"/>
  <c r="H53" i="7" s="1"/>
  <c r="T53" i="7" s="1"/>
  <c r="F54" i="7"/>
  <c r="E54" i="7"/>
  <c r="D54" i="7"/>
  <c r="P53" i="7"/>
  <c r="M53" i="7"/>
  <c r="M7" i="7" s="1"/>
  <c r="L53" i="7"/>
  <c r="J53" i="7"/>
  <c r="U53" i="7" s="1"/>
  <c r="F53" i="7"/>
  <c r="E53" i="7"/>
  <c r="D53" i="7"/>
  <c r="U52" i="7"/>
  <c r="T52" i="7"/>
  <c r="V51" i="7"/>
  <c r="R51" i="7"/>
  <c r="P51" i="7"/>
  <c r="N51" i="7"/>
  <c r="L51" i="7"/>
  <c r="J51" i="7"/>
  <c r="H51" i="7"/>
  <c r="F51" i="7"/>
  <c r="U51" i="7" s="1"/>
  <c r="D51" i="7"/>
  <c r="T51" i="7" s="1"/>
  <c r="U50" i="7"/>
  <c r="T50" i="7"/>
  <c r="U49" i="7"/>
  <c r="T49" i="7"/>
  <c r="U48" i="7"/>
  <c r="T48" i="7"/>
  <c r="U47" i="7"/>
  <c r="T47" i="7"/>
  <c r="U46" i="7"/>
  <c r="T46" i="7"/>
  <c r="U45" i="7"/>
  <c r="T45" i="7"/>
  <c r="X44" i="7"/>
  <c r="W44" i="7"/>
  <c r="V44" i="7"/>
  <c r="R44" i="7"/>
  <c r="P44" i="7"/>
  <c r="T44" i="7" s="1"/>
  <c r="N44" i="7"/>
  <c r="L44" i="7"/>
  <c r="J44" i="7"/>
  <c r="U44" i="7" s="1"/>
  <c r="H44" i="7"/>
  <c r="F44" i="7"/>
  <c r="D44" i="7"/>
  <c r="U43" i="7"/>
  <c r="T43" i="7"/>
  <c r="U42" i="7"/>
  <c r="T42" i="7"/>
  <c r="U41" i="7"/>
  <c r="T41" i="7"/>
  <c r="U40" i="7"/>
  <c r="T40" i="7"/>
  <c r="U39" i="7"/>
  <c r="T39" i="7"/>
  <c r="U38" i="7"/>
  <c r="T38" i="7"/>
  <c r="U37" i="7"/>
  <c r="T37" i="7"/>
  <c r="X36" i="7"/>
  <c r="X30" i="7" s="1"/>
  <c r="W36" i="7"/>
  <c r="V36" i="7"/>
  <c r="V30" i="7" s="1"/>
  <c r="R36" i="7"/>
  <c r="P36" i="7"/>
  <c r="N36" i="7"/>
  <c r="L36" i="7"/>
  <c r="J36" i="7"/>
  <c r="H36" i="7"/>
  <c r="F36" i="7"/>
  <c r="U36" i="7" s="1"/>
  <c r="D36" i="7"/>
  <c r="T36" i="7" s="1"/>
  <c r="U35" i="7"/>
  <c r="T35" i="7"/>
  <c r="U34" i="7"/>
  <c r="T34" i="7"/>
  <c r="U33" i="7"/>
  <c r="T33" i="7"/>
  <c r="U32" i="7"/>
  <c r="T32" i="7"/>
  <c r="X31" i="7"/>
  <c r="W31" i="7"/>
  <c r="W30" i="7" s="1"/>
  <c r="V31" i="7"/>
  <c r="R31" i="7"/>
  <c r="P31" i="7"/>
  <c r="N31" i="7"/>
  <c r="N30" i="7" s="1"/>
  <c r="L31" i="7"/>
  <c r="J31" i="7"/>
  <c r="J30" i="7" s="1"/>
  <c r="H31" i="7"/>
  <c r="H30" i="7" s="1"/>
  <c r="F31" i="7"/>
  <c r="U31" i="7" s="1"/>
  <c r="U30" i="7" s="1"/>
  <c r="D31" i="7"/>
  <c r="D30" i="7" s="1"/>
  <c r="R30" i="7"/>
  <c r="P30" i="7"/>
  <c r="L30" i="7"/>
  <c r="U29" i="7"/>
  <c r="T29" i="7"/>
  <c r="U28" i="7"/>
  <c r="T28" i="7"/>
  <c r="U27" i="7"/>
  <c r="T27" i="7"/>
  <c r="X26" i="7"/>
  <c r="W26" i="7"/>
  <c r="V26" i="7"/>
  <c r="R26" i="7"/>
  <c r="P26" i="7"/>
  <c r="T26" i="7" s="1"/>
  <c r="N26" i="7"/>
  <c r="L26" i="7"/>
  <c r="J26" i="7"/>
  <c r="U26" i="7" s="1"/>
  <c r="H26" i="7"/>
  <c r="F26" i="7"/>
  <c r="D26" i="7"/>
  <c r="U24" i="7"/>
  <c r="T24" i="7"/>
  <c r="U23" i="7"/>
  <c r="T23" i="7"/>
  <c r="U22" i="7"/>
  <c r="T22" i="7"/>
  <c r="U21" i="7"/>
  <c r="T21" i="7"/>
  <c r="X20" i="7"/>
  <c r="W20" i="7"/>
  <c r="V20" i="7"/>
  <c r="R20" i="7"/>
  <c r="U20" i="7" s="1"/>
  <c r="P20" i="7"/>
  <c r="N20" i="7"/>
  <c r="L20" i="7"/>
  <c r="T20" i="7" s="1"/>
  <c r="J20" i="7"/>
  <c r="H20" i="7"/>
  <c r="F20" i="7"/>
  <c r="D20" i="7"/>
  <c r="U19" i="7"/>
  <c r="T19" i="7"/>
  <c r="U18" i="7"/>
  <c r="T18" i="7"/>
  <c r="X17" i="7"/>
  <c r="W17" i="7"/>
  <c r="V17" i="7"/>
  <c r="R17" i="7"/>
  <c r="P17" i="7"/>
  <c r="N17" i="7"/>
  <c r="L17" i="7"/>
  <c r="T17" i="7" s="1"/>
  <c r="J17" i="7"/>
  <c r="H17" i="7"/>
  <c r="F17" i="7"/>
  <c r="D17" i="7"/>
  <c r="U16" i="7"/>
  <c r="T16" i="7"/>
  <c r="U15" i="7"/>
  <c r="T15" i="7"/>
  <c r="U14" i="7"/>
  <c r="T14" i="7"/>
  <c r="U13" i="7"/>
  <c r="T13" i="7"/>
  <c r="X12" i="7"/>
  <c r="W12" i="7"/>
  <c r="V12" i="7"/>
  <c r="R12" i="7"/>
  <c r="R11" i="7" s="1"/>
  <c r="R7" i="7" s="1"/>
  <c r="P12" i="7"/>
  <c r="P11" i="7" s="1"/>
  <c r="N12" i="7"/>
  <c r="U12" i="7" s="1"/>
  <c r="L12" i="7"/>
  <c r="L11" i="7" s="1"/>
  <c r="L7" i="7" s="1"/>
  <c r="J12" i="7"/>
  <c r="H12" i="7"/>
  <c r="F12" i="7"/>
  <c r="D12" i="7"/>
  <c r="U10" i="7"/>
  <c r="T10" i="7"/>
  <c r="U9" i="7"/>
  <c r="T9" i="7"/>
  <c r="X8" i="7"/>
  <c r="W8" i="7"/>
  <c r="V8" i="7"/>
  <c r="Q8" i="7"/>
  <c r="P8" i="7"/>
  <c r="O8" i="7"/>
  <c r="N8" i="7"/>
  <c r="M8" i="7"/>
  <c r="L8" i="7"/>
  <c r="K8" i="7"/>
  <c r="J8" i="7"/>
  <c r="I8" i="7"/>
  <c r="H8" i="7"/>
  <c r="G8" i="7"/>
  <c r="F8" i="7"/>
  <c r="U8" i="7" s="1"/>
  <c r="E8" i="7"/>
  <c r="D8" i="7"/>
  <c r="T8" i="7" s="1"/>
  <c r="S7" i="7"/>
  <c r="O7" i="7"/>
  <c r="K7" i="7"/>
  <c r="G7" i="7"/>
  <c r="E7" i="7"/>
  <c r="F11" i="7" l="1"/>
  <c r="X56" i="7"/>
  <c r="H11" i="7"/>
  <c r="H7" i="7" s="1"/>
  <c r="J11" i="7"/>
  <c r="J7" i="7" s="1"/>
  <c r="T99" i="7"/>
  <c r="T98" i="7" s="1"/>
  <c r="P98" i="7"/>
  <c r="X11" i="7"/>
  <c r="X7" i="7" s="1"/>
  <c r="X114" i="7" s="1"/>
  <c r="V60" i="7"/>
  <c r="V56" i="7" s="1"/>
  <c r="V11" i="7"/>
  <c r="V7" i="7" s="1"/>
  <c r="H60" i="7"/>
  <c r="H56" i="7" s="1"/>
  <c r="R98" i="7"/>
  <c r="U99" i="7"/>
  <c r="U98" i="7" s="1"/>
  <c r="W11" i="7"/>
  <c r="W7" i="7" s="1"/>
  <c r="J60" i="7"/>
  <c r="J56" i="7" s="1"/>
  <c r="P7" i="7"/>
  <c r="W60" i="7"/>
  <c r="W56" i="7" s="1"/>
  <c r="T73" i="7"/>
  <c r="T30" i="7"/>
  <c r="D11" i="7"/>
  <c r="T54" i="7"/>
  <c r="U57" i="7"/>
  <c r="U108" i="7"/>
  <c r="T12" i="7"/>
  <c r="T96" i="7"/>
  <c r="T74" i="7"/>
  <c r="T110" i="7"/>
  <c r="U17" i="7"/>
  <c r="D60" i="7"/>
  <c r="T60" i="7" s="1"/>
  <c r="T56" i="7" s="1"/>
  <c r="N11" i="7"/>
  <c r="N7" i="7" s="1"/>
  <c r="F60" i="7"/>
  <c r="F95" i="7"/>
  <c r="U95" i="7" s="1"/>
  <c r="U54" i="7"/>
  <c r="U74" i="7"/>
  <c r="F30" i="7"/>
  <c r="T31" i="7"/>
  <c r="D56" i="7" l="1"/>
  <c r="D7" i="7"/>
  <c r="T7" i="7" s="1"/>
  <c r="T114" i="7" s="1"/>
  <c r="T11" i="7"/>
  <c r="W114" i="7"/>
  <c r="U60" i="7"/>
  <c r="U56" i="7" s="1"/>
  <c r="F56" i="7"/>
  <c r="V114" i="7"/>
  <c r="F7" i="7"/>
  <c r="U11" i="7"/>
  <c r="U7" i="7" s="1"/>
  <c r="U114"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 01</author>
  </authors>
  <commentList>
    <comment ref="D30" authorId="0" shapeId="0" xr:uid="{DBEB262D-CB91-4A39-B371-B841F5D9B66B}">
      <text>
        <r>
          <rPr>
            <b/>
            <sz val="9"/>
            <color indexed="81"/>
            <rFont val="Tahoma"/>
            <charset val="1"/>
          </rPr>
          <t>PC 01:</t>
        </r>
        <r>
          <rPr>
            <sz val="9"/>
            <color indexed="81"/>
            <rFont val="Tahoma"/>
            <charset val="1"/>
          </rPr>
          <t xml:space="preserve">
Decizia ANACEC nr. 14 din 02.02.2024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PC 01</author>
  </authors>
  <commentList>
    <comment ref="Y7" authorId="0" shapeId="0" xr:uid="{EFA2030D-AA8F-4BD1-ADF8-A3C9FAB2BE01}">
      <text>
        <r>
          <rPr>
            <b/>
            <sz val="9"/>
            <color indexed="81"/>
            <rFont val="Tahoma"/>
            <family val="2"/>
            <charset val="204"/>
          </rPr>
          <t>PC 01:</t>
        </r>
        <r>
          <rPr>
            <sz val="9"/>
            <color indexed="81"/>
            <rFont val="Tahoma"/>
            <family val="2"/>
            <charset val="204"/>
          </rPr>
          <t xml:space="preserve">
Înmatriculați 184</t>
        </r>
      </text>
    </comment>
    <comment ref="Y8" authorId="0" shapeId="0" xr:uid="{4A99622D-56DE-4F8C-9009-43157310691D}">
      <text>
        <r>
          <rPr>
            <b/>
            <sz val="9"/>
            <color indexed="81"/>
            <rFont val="Tahoma"/>
            <family val="2"/>
            <charset val="204"/>
          </rPr>
          <t>PC 01:</t>
        </r>
        <r>
          <rPr>
            <sz val="9"/>
            <color indexed="81"/>
            <rFont val="Tahoma"/>
            <family val="2"/>
            <charset val="204"/>
          </rPr>
          <t xml:space="preserve">
Înm 24</t>
        </r>
      </text>
    </comment>
    <comment ref="Y9" authorId="0" shapeId="0" xr:uid="{4AAE982A-BFF3-4B34-8EE9-97726083CFDB}">
      <text>
        <r>
          <rPr>
            <b/>
            <sz val="9"/>
            <color indexed="81"/>
            <rFont val="Tahoma"/>
            <family val="2"/>
            <charset val="204"/>
          </rPr>
          <t>PC 01:</t>
        </r>
        <r>
          <rPr>
            <sz val="9"/>
            <color indexed="81"/>
            <rFont val="Tahoma"/>
            <family val="2"/>
            <charset val="204"/>
          </rPr>
          <t xml:space="preserve">
4 studenți din promoții trecute</t>
        </r>
      </text>
    </comment>
    <comment ref="Y10" authorId="0" shapeId="0" xr:uid="{1C482C00-080E-4206-A2DF-EB7BCA116D64}">
      <text>
        <r>
          <rPr>
            <b/>
            <sz val="9"/>
            <color indexed="81"/>
            <rFont val="Tahoma"/>
            <family val="2"/>
            <charset val="204"/>
          </rPr>
          <t>PC 01:</t>
        </r>
        <r>
          <rPr>
            <sz val="9"/>
            <color indexed="81"/>
            <rFont val="Tahoma"/>
            <family val="2"/>
            <charset val="204"/>
          </rPr>
          <t xml:space="preserve">
3 studenți din promoții trecute</t>
        </r>
      </text>
    </comment>
    <comment ref="Y11" authorId="0" shapeId="0" xr:uid="{5A039F64-4652-4D9A-B20E-50ADBCFA4C64}">
      <text>
        <r>
          <rPr>
            <b/>
            <sz val="9"/>
            <color indexed="81"/>
            <rFont val="Tahoma"/>
            <family val="2"/>
            <charset val="204"/>
          </rPr>
          <t>PC 01:</t>
        </r>
        <r>
          <rPr>
            <sz val="9"/>
            <color indexed="81"/>
            <rFont val="Tahoma"/>
            <family val="2"/>
            <charset val="204"/>
          </rPr>
          <t xml:space="preserve">
Înm 144</t>
        </r>
      </text>
    </comment>
    <comment ref="Y12" authorId="0" shapeId="0" xr:uid="{8C8688C9-6EAA-4DBA-A421-C6A24AD3F16B}">
      <text>
        <r>
          <rPr>
            <b/>
            <sz val="9"/>
            <color indexed="81"/>
            <rFont val="Tahoma"/>
            <family val="2"/>
            <charset val="204"/>
          </rPr>
          <t>PC 01:</t>
        </r>
        <r>
          <rPr>
            <sz val="9"/>
            <color indexed="81"/>
            <rFont val="Tahoma"/>
            <family val="2"/>
            <charset val="204"/>
          </rPr>
          <t xml:space="preserve">
Înm 15</t>
        </r>
      </text>
    </comment>
    <comment ref="Y17" authorId="0" shapeId="0" xr:uid="{5D8CEDCF-F26F-4BBB-8D37-5A36E9F11BD5}">
      <text>
        <r>
          <rPr>
            <b/>
            <sz val="9"/>
            <color indexed="81"/>
            <rFont val="Tahoma"/>
            <family val="2"/>
            <charset val="204"/>
          </rPr>
          <t>PC 01:</t>
        </r>
        <r>
          <rPr>
            <sz val="9"/>
            <color indexed="81"/>
            <rFont val="Tahoma"/>
            <family val="2"/>
            <charset val="204"/>
          </rPr>
          <t xml:space="preserve">
Înm 11</t>
        </r>
      </text>
    </comment>
    <comment ref="Y20" authorId="0" shapeId="0" xr:uid="{9C148509-ACBA-445F-B0B5-999E77A812AB}">
      <text>
        <r>
          <rPr>
            <b/>
            <sz val="9"/>
            <color indexed="81"/>
            <rFont val="Tahoma"/>
            <family val="2"/>
            <charset val="204"/>
          </rPr>
          <t>PC 01:</t>
        </r>
        <r>
          <rPr>
            <sz val="9"/>
            <color indexed="81"/>
            <rFont val="Tahoma"/>
            <family val="2"/>
            <charset val="204"/>
          </rPr>
          <t xml:space="preserve">
Înm 9</t>
        </r>
      </text>
    </comment>
    <comment ref="Y26" authorId="0" shapeId="0" xr:uid="{1EE89100-4585-43D8-9ACE-961FF50C3EED}">
      <text>
        <r>
          <rPr>
            <b/>
            <sz val="9"/>
            <color indexed="81"/>
            <rFont val="Tahoma"/>
            <family val="2"/>
            <charset val="204"/>
          </rPr>
          <t>PC 01:</t>
        </r>
        <r>
          <rPr>
            <sz val="9"/>
            <color indexed="81"/>
            <rFont val="Tahoma"/>
            <family val="2"/>
            <charset val="204"/>
          </rPr>
          <t xml:space="preserve">
Înm 6</t>
        </r>
      </text>
    </comment>
    <comment ref="Y30" authorId="0" shapeId="0" xr:uid="{F4A17B6F-E29D-4299-A51A-2687715E5228}">
      <text>
        <r>
          <rPr>
            <b/>
            <sz val="9"/>
            <color indexed="81"/>
            <rFont val="Tahoma"/>
            <family val="2"/>
            <charset val="204"/>
          </rPr>
          <t>PC 01:</t>
        </r>
        <r>
          <rPr>
            <sz val="9"/>
            <color indexed="81"/>
            <rFont val="Tahoma"/>
            <family val="2"/>
            <charset val="204"/>
          </rPr>
          <t xml:space="preserve">
Înm 70</t>
        </r>
      </text>
    </comment>
    <comment ref="Y34" authorId="0" shapeId="0" xr:uid="{6DE08C61-EFD1-4A60-929E-0D27240BC4F5}">
      <text>
        <r>
          <rPr>
            <b/>
            <sz val="9"/>
            <color indexed="81"/>
            <rFont val="Tahoma"/>
            <family val="2"/>
            <charset val="204"/>
          </rPr>
          <t>PC 01:</t>
        </r>
        <r>
          <rPr>
            <sz val="9"/>
            <color indexed="81"/>
            <rFont val="Tahoma"/>
            <family val="2"/>
            <charset val="204"/>
          </rPr>
          <t xml:space="preserve">
1 student din promoția trecută</t>
        </r>
      </text>
    </comment>
    <comment ref="Y38" authorId="0" shapeId="0" xr:uid="{053C81E9-48CD-43A8-A4BF-262096BF3380}">
      <text>
        <r>
          <rPr>
            <b/>
            <sz val="9"/>
            <color indexed="81"/>
            <rFont val="Tahoma"/>
            <family val="2"/>
            <charset val="204"/>
          </rPr>
          <t>PC 01:</t>
        </r>
        <r>
          <rPr>
            <sz val="9"/>
            <color indexed="81"/>
            <rFont val="Tahoma"/>
            <family val="2"/>
            <charset val="204"/>
          </rPr>
          <t xml:space="preserve">
1 student din promoția trecută</t>
        </r>
      </text>
    </comment>
    <comment ref="Y43" authorId="0" shapeId="0" xr:uid="{1802D647-27F9-4202-B6D1-3DCC92AE1CCE}">
      <text>
        <r>
          <rPr>
            <b/>
            <sz val="9"/>
            <color indexed="81"/>
            <rFont val="Tahoma"/>
            <family val="2"/>
            <charset val="204"/>
          </rPr>
          <t>PC 01:</t>
        </r>
        <r>
          <rPr>
            <sz val="9"/>
            <color indexed="81"/>
            <rFont val="Tahoma"/>
            <family val="2"/>
            <charset val="204"/>
          </rPr>
          <t xml:space="preserve">
1 student din promoția trecută</t>
        </r>
      </text>
    </comment>
    <comment ref="Y44" authorId="0" shapeId="0" xr:uid="{33EB474A-D74F-453C-966F-DC6DA2CD8FC0}">
      <text>
        <r>
          <rPr>
            <b/>
            <sz val="9"/>
            <color indexed="81"/>
            <rFont val="Tahoma"/>
            <family val="2"/>
            <charset val="204"/>
          </rPr>
          <t>PC 01:</t>
        </r>
        <r>
          <rPr>
            <sz val="9"/>
            <color indexed="81"/>
            <rFont val="Tahoma"/>
            <family val="2"/>
            <charset val="204"/>
          </rPr>
          <t xml:space="preserve">
Inm 33</t>
        </r>
      </text>
    </comment>
    <comment ref="C47" authorId="0" shapeId="0" xr:uid="{6CE24F57-1B5D-42A3-A887-CF1794955F0E}">
      <text>
        <r>
          <rPr>
            <b/>
            <sz val="9"/>
            <color indexed="81"/>
            <rFont val="Tahoma"/>
            <family val="2"/>
            <charset val="204"/>
          </rPr>
          <t>PC 01:</t>
        </r>
        <r>
          <rPr>
            <sz val="9"/>
            <color indexed="81"/>
            <rFont val="Tahoma"/>
            <family val="2"/>
            <charset val="204"/>
          </rPr>
          <t xml:space="preserve">
specialitatea din nomenclatorul vechi </t>
        </r>
      </text>
    </comment>
    <comment ref="C48" authorId="0" shapeId="0" xr:uid="{E423D055-691E-472E-B09D-79F3F11761E2}">
      <text>
        <r>
          <rPr>
            <b/>
            <sz val="9"/>
            <color indexed="81"/>
            <rFont val="Tahoma"/>
            <family val="2"/>
            <charset val="204"/>
          </rPr>
          <t>PC 01:</t>
        </r>
        <r>
          <rPr>
            <sz val="9"/>
            <color indexed="81"/>
            <rFont val="Tahoma"/>
            <family val="2"/>
            <charset val="204"/>
          </rPr>
          <t xml:space="preserve">
nomenclator nou (codurile noi)</t>
        </r>
      </text>
    </comment>
    <comment ref="Y50" authorId="0" shapeId="0" xr:uid="{3C1C3009-024F-42BE-A344-533DB730C96E}">
      <text>
        <r>
          <rPr>
            <b/>
            <sz val="9"/>
            <color indexed="81"/>
            <rFont val="Tahoma"/>
            <family val="2"/>
            <charset val="204"/>
          </rPr>
          <t>PC 01:</t>
        </r>
        <r>
          <rPr>
            <sz val="9"/>
            <color indexed="81"/>
            <rFont val="Tahoma"/>
            <family val="2"/>
            <charset val="204"/>
          </rPr>
          <t xml:space="preserve">
2 studenți din promotii trecute</t>
        </r>
      </text>
    </comment>
    <comment ref="Y53" authorId="0" shapeId="0" xr:uid="{1AB746E3-8FA3-4C05-B7B6-8AAFBE2084D5}">
      <text>
        <r>
          <rPr>
            <b/>
            <sz val="9"/>
            <color indexed="81"/>
            <rFont val="Tahoma"/>
            <family val="2"/>
            <charset val="204"/>
          </rPr>
          <t>PC 01:</t>
        </r>
        <r>
          <rPr>
            <sz val="9"/>
            <color indexed="81"/>
            <rFont val="Tahoma"/>
            <family val="2"/>
            <charset val="204"/>
          </rPr>
          <t xml:space="preserve">
Înm 16</t>
        </r>
      </text>
    </comment>
    <comment ref="B54" authorId="0" shapeId="0" xr:uid="{037F752E-BDEF-469D-B9FB-B825C9699BB5}">
      <text>
        <r>
          <rPr>
            <b/>
            <sz val="9"/>
            <color indexed="81"/>
            <rFont val="Tahoma"/>
            <family val="2"/>
            <charset val="204"/>
          </rPr>
          <t>PC 01:</t>
        </r>
        <r>
          <rPr>
            <sz val="9"/>
            <color indexed="81"/>
            <rFont val="Tahoma"/>
            <family val="2"/>
            <charset val="204"/>
          </rPr>
          <t xml:space="preserve">
Nomenclator vechi</t>
        </r>
      </text>
    </comment>
    <comment ref="C55" authorId="0" shapeId="0" xr:uid="{822B2C0F-B879-4298-B8F2-1EE9FBB8AD57}">
      <text>
        <r>
          <rPr>
            <b/>
            <sz val="9"/>
            <color indexed="81"/>
            <rFont val="Tahoma"/>
            <family val="2"/>
            <charset val="204"/>
          </rPr>
          <t>PC 01:</t>
        </r>
        <r>
          <rPr>
            <sz val="9"/>
            <color indexed="81"/>
            <rFont val="Tahoma"/>
            <family val="2"/>
            <charset val="204"/>
          </rPr>
          <t xml:space="preserve">
Nomenclator vechi</t>
        </r>
      </text>
    </comment>
    <comment ref="Y56" authorId="0" shapeId="0" xr:uid="{3E03F419-DBC0-4E0E-9D0A-A9F0BF57E468}">
      <text>
        <r>
          <rPr>
            <b/>
            <sz val="9"/>
            <color indexed="81"/>
            <rFont val="Tahoma"/>
            <family val="2"/>
            <charset val="204"/>
          </rPr>
          <t>PC 01:</t>
        </r>
        <r>
          <rPr>
            <sz val="9"/>
            <color indexed="81"/>
            <rFont val="Tahoma"/>
            <family val="2"/>
            <charset val="204"/>
          </rPr>
          <t xml:space="preserve">
Înmatriculați 79</t>
        </r>
      </text>
    </comment>
    <comment ref="Y57" authorId="0" shapeId="0" xr:uid="{354ED3D0-A583-46C9-9EDA-12750DF6FCBE}">
      <text>
        <r>
          <rPr>
            <b/>
            <sz val="9"/>
            <color indexed="81"/>
            <rFont val="Tahoma"/>
            <family val="2"/>
            <charset val="204"/>
          </rPr>
          <t>PC 01:</t>
        </r>
        <r>
          <rPr>
            <sz val="9"/>
            <color indexed="81"/>
            <rFont val="Tahoma"/>
            <family val="2"/>
            <charset val="204"/>
          </rPr>
          <t xml:space="preserve">
Înm 12</t>
        </r>
      </text>
    </comment>
    <comment ref="Y60" authorId="0" shapeId="0" xr:uid="{D40C100A-1B66-4C35-9150-BD574056DFF8}">
      <text>
        <r>
          <rPr>
            <b/>
            <sz val="9"/>
            <color indexed="81"/>
            <rFont val="Tahoma"/>
            <family val="2"/>
            <charset val="204"/>
          </rPr>
          <t>PC 01:</t>
        </r>
        <r>
          <rPr>
            <sz val="9"/>
            <color indexed="81"/>
            <rFont val="Tahoma"/>
            <family val="2"/>
            <charset val="204"/>
          </rPr>
          <t xml:space="preserve">
Înm 60</t>
        </r>
      </text>
    </comment>
    <comment ref="Y61" authorId="0" shapeId="0" xr:uid="{103B71CF-B6BF-4A36-97B8-ED4B18524BD0}">
      <text>
        <r>
          <rPr>
            <b/>
            <sz val="9"/>
            <color indexed="81"/>
            <rFont val="Tahoma"/>
            <family val="2"/>
            <charset val="204"/>
          </rPr>
          <t>PC 01:</t>
        </r>
        <r>
          <rPr>
            <sz val="9"/>
            <color indexed="81"/>
            <rFont val="Tahoma"/>
            <family val="2"/>
            <charset val="204"/>
          </rPr>
          <t xml:space="preserve">
Înm 4</t>
        </r>
      </text>
    </comment>
    <comment ref="Y63" authorId="0" shapeId="0" xr:uid="{BFBA6506-6A69-4972-9396-93E976FAC301}">
      <text>
        <r>
          <rPr>
            <b/>
            <sz val="9"/>
            <color indexed="81"/>
            <rFont val="Tahoma"/>
            <family val="2"/>
            <charset val="204"/>
          </rPr>
          <t>PC 01:</t>
        </r>
        <r>
          <rPr>
            <sz val="9"/>
            <color indexed="81"/>
            <rFont val="Tahoma"/>
            <family val="2"/>
            <charset val="204"/>
          </rPr>
          <t xml:space="preserve">
Înm 1</t>
        </r>
      </text>
    </comment>
    <comment ref="Y66" authorId="0" shapeId="0" xr:uid="{BFE99FE5-D018-42ED-B998-2B9FA2C3210B}">
      <text>
        <r>
          <rPr>
            <b/>
            <sz val="9"/>
            <color indexed="81"/>
            <rFont val="Tahoma"/>
            <family val="2"/>
            <charset val="204"/>
          </rPr>
          <t>PC 01:</t>
        </r>
        <r>
          <rPr>
            <sz val="9"/>
            <color indexed="81"/>
            <rFont val="Tahoma"/>
            <family val="2"/>
            <charset val="204"/>
          </rPr>
          <t xml:space="preserve">
Înm 7</t>
        </r>
      </text>
    </comment>
    <comment ref="Y69" authorId="0" shapeId="0" xr:uid="{C9992424-F36E-4611-903D-B40E5EFBF9C3}">
      <text>
        <r>
          <rPr>
            <b/>
            <sz val="9"/>
            <color indexed="81"/>
            <rFont val="Tahoma"/>
            <family val="2"/>
            <charset val="204"/>
          </rPr>
          <t>PC 01:</t>
        </r>
        <r>
          <rPr>
            <sz val="9"/>
            <color indexed="81"/>
            <rFont val="Tahoma"/>
            <family val="2"/>
            <charset val="204"/>
          </rPr>
          <t xml:space="preserve">
1 student din promoția trecută</t>
        </r>
      </text>
    </comment>
    <comment ref="Y71" authorId="0" shapeId="0" xr:uid="{778032BD-DB4B-40D4-94ED-D268833B4A04}">
      <text>
        <r>
          <rPr>
            <b/>
            <sz val="9"/>
            <color indexed="81"/>
            <rFont val="Tahoma"/>
            <family val="2"/>
            <charset val="204"/>
          </rPr>
          <t>PC 01:</t>
        </r>
        <r>
          <rPr>
            <sz val="9"/>
            <color indexed="81"/>
            <rFont val="Tahoma"/>
            <family val="2"/>
            <charset val="204"/>
          </rPr>
          <t xml:space="preserve">
Înm 5</t>
        </r>
      </text>
    </comment>
    <comment ref="Y73" authorId="0" shapeId="0" xr:uid="{32A04BA6-CCC7-4F57-A2A5-C85C47322100}">
      <text>
        <r>
          <rPr>
            <b/>
            <sz val="9"/>
            <color indexed="81"/>
            <rFont val="Tahoma"/>
            <family val="2"/>
            <charset val="204"/>
          </rPr>
          <t>PC 01:</t>
        </r>
        <r>
          <rPr>
            <sz val="9"/>
            <color indexed="81"/>
            <rFont val="Tahoma"/>
            <family val="2"/>
            <charset val="204"/>
          </rPr>
          <t xml:space="preserve">
Înm 28</t>
        </r>
      </text>
    </comment>
    <comment ref="Y86" authorId="0" shapeId="0" xr:uid="{B5C2972B-22C7-48E1-824C-A374DC27D62D}">
      <text>
        <r>
          <rPr>
            <b/>
            <sz val="9"/>
            <color indexed="81"/>
            <rFont val="Tahoma"/>
            <family val="2"/>
            <charset val="204"/>
          </rPr>
          <t>PC 01:</t>
        </r>
        <r>
          <rPr>
            <sz val="9"/>
            <color indexed="81"/>
            <rFont val="Tahoma"/>
            <family val="2"/>
            <charset val="204"/>
          </rPr>
          <t xml:space="preserve">
Înm 15</t>
        </r>
      </text>
    </comment>
    <comment ref="Y95" authorId="0" shapeId="0" xr:uid="{3DC95C85-42A3-4717-AF8B-A18A4879443A}">
      <text>
        <r>
          <rPr>
            <b/>
            <sz val="9"/>
            <color indexed="81"/>
            <rFont val="Tahoma"/>
            <family val="2"/>
            <charset val="204"/>
          </rPr>
          <t>PC 01:</t>
        </r>
        <r>
          <rPr>
            <sz val="9"/>
            <color indexed="81"/>
            <rFont val="Tahoma"/>
            <family val="2"/>
            <charset val="204"/>
          </rPr>
          <t xml:space="preserve">
Înm 7</t>
        </r>
      </text>
    </comment>
    <comment ref="Y96" authorId="0" shapeId="0" xr:uid="{3EB2D53F-81A7-420A-A691-5653B0B75FC2}">
      <text>
        <r>
          <rPr>
            <b/>
            <sz val="9"/>
            <color indexed="81"/>
            <rFont val="Tahoma"/>
            <family val="2"/>
            <charset val="204"/>
          </rPr>
          <t>PC 01:</t>
        </r>
        <r>
          <rPr>
            <sz val="9"/>
            <color indexed="81"/>
            <rFont val="Tahoma"/>
            <family val="2"/>
            <charset val="204"/>
          </rPr>
          <t xml:space="preserve">
Înm 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PC 01</author>
  </authors>
  <commentList>
    <comment ref="Q9" authorId="0" shapeId="0" xr:uid="{22F4FFAF-1D7F-496C-99FF-CC9A5629EDDD}">
      <text>
        <r>
          <rPr>
            <b/>
            <sz val="9"/>
            <color indexed="81"/>
            <rFont val="Tahoma"/>
            <family val="2"/>
            <charset val="204"/>
          </rPr>
          <t>PC 01:</t>
        </r>
        <r>
          <rPr>
            <sz val="9"/>
            <color indexed="81"/>
            <rFont val="Tahoma"/>
            <family val="2"/>
            <charset val="204"/>
          </rPr>
          <t xml:space="preserve">
FF 23 + 2 alta promoție
FAPDD 18 abs (240ECTS)
FAM 59 (240ECTS) +11(180ects) 
FATCM 28 (240ECTS) + 17 (180ECTS)</t>
        </r>
      </text>
    </comment>
    <comment ref="Q12" authorId="0" shapeId="0" xr:uid="{127CE6F8-7B16-4C72-BF02-375FCFC16352}">
      <text>
        <r>
          <rPr>
            <b/>
            <sz val="9"/>
            <color indexed="81"/>
            <rFont val="Tahoma"/>
            <family val="2"/>
            <charset val="204"/>
          </rPr>
          <t>PC 01:</t>
        </r>
        <r>
          <rPr>
            <sz val="9"/>
            <color indexed="81"/>
            <rFont val="Tahoma"/>
            <family val="2"/>
            <charset val="204"/>
          </rPr>
          <t xml:space="preserve">
70 Absolventi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Comendant Tatiana</author>
  </authors>
  <commentList>
    <comment ref="E6" authorId="0" shapeId="0" xr:uid="{093061E0-0314-4C24-BADE-7100A28A579D}">
      <text>
        <r>
          <rPr>
            <b/>
            <sz val="9"/>
            <color indexed="81"/>
            <rFont val="Segoe UI"/>
            <family val="2"/>
            <charset val="204"/>
          </rPr>
          <t>Comendant Tatiana:</t>
        </r>
        <r>
          <rPr>
            <sz val="9"/>
            <color indexed="81"/>
            <rFont val="Segoe UI"/>
            <family val="2"/>
            <charset val="204"/>
          </rPr>
          <t xml:space="preserve">
8</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PC 01</author>
  </authors>
  <commentList>
    <comment ref="I11" authorId="0" shapeId="0" xr:uid="{3AAC8CE6-EC30-484D-B767-788841A7A80B}">
      <text>
        <r>
          <rPr>
            <b/>
            <sz val="9"/>
            <color indexed="81"/>
            <rFont val="Tahoma"/>
            <family val="2"/>
            <charset val="204"/>
          </rPr>
          <t>PC 01:</t>
        </r>
        <r>
          <rPr>
            <sz val="9"/>
            <color indexed="81"/>
            <rFont val="Tahoma"/>
            <family val="2"/>
            <charset val="204"/>
          </rPr>
          <t xml:space="preserve">
1 pe loc autohton
anul 2024-2025 în Concediu Academic</t>
        </r>
      </text>
    </comment>
    <comment ref="I16" authorId="0" shapeId="0" xr:uid="{3FC85C8F-B1B9-4AC4-B22F-C3FA260527E1}">
      <text>
        <r>
          <rPr>
            <b/>
            <sz val="9"/>
            <color indexed="81"/>
            <rFont val="Tahoma"/>
            <family val="2"/>
            <charset val="204"/>
          </rPr>
          <t>PC 01:</t>
        </r>
        <r>
          <rPr>
            <sz val="9"/>
            <color indexed="81"/>
            <rFont val="Tahoma"/>
            <family val="2"/>
            <charset val="204"/>
          </rPr>
          <t xml:space="preserve">
2 pe loc străin
1 pe loc autohton</t>
        </r>
      </text>
    </comment>
    <comment ref="Q16" authorId="0" shapeId="0" xr:uid="{F4306A27-B9EA-4162-A78F-2513B7606EE3}">
      <text>
        <r>
          <rPr>
            <b/>
            <sz val="9"/>
            <color indexed="81"/>
            <rFont val="Tahoma"/>
            <family val="2"/>
            <charset val="204"/>
          </rPr>
          <t>PC 01:</t>
        </r>
        <r>
          <rPr>
            <sz val="9"/>
            <color indexed="81"/>
            <rFont val="Tahoma"/>
            <family val="2"/>
            <charset val="204"/>
          </rPr>
          <t xml:space="preserve">
1 pe loc străin
1 pe loc autohton</t>
        </r>
      </text>
    </comment>
    <comment ref="I21" authorId="0" shapeId="0" xr:uid="{A29A4BFA-A6BF-4939-9591-EAA88D3D15F5}">
      <text>
        <r>
          <rPr>
            <b/>
            <sz val="9"/>
            <color indexed="81"/>
            <rFont val="Tahoma"/>
            <family val="2"/>
            <charset val="204"/>
          </rPr>
          <t>PC 01:</t>
        </r>
        <r>
          <rPr>
            <sz val="9"/>
            <color indexed="81"/>
            <rFont val="Tahoma"/>
            <family val="2"/>
            <charset val="204"/>
          </rPr>
          <t xml:space="preserve">
2 pe loc autohton</t>
        </r>
      </text>
    </comment>
    <comment ref="M23" authorId="0" shapeId="0" xr:uid="{BA648AB3-CB74-417E-AE8E-0201447CD8C8}">
      <text>
        <r>
          <rPr>
            <b/>
            <sz val="9"/>
            <color indexed="81"/>
            <rFont val="Tahoma"/>
            <family val="2"/>
            <charset val="204"/>
          </rPr>
          <t>PC 01:</t>
        </r>
        <r>
          <rPr>
            <sz val="9"/>
            <color indexed="81"/>
            <rFont val="Tahoma"/>
            <family val="2"/>
            <charset val="204"/>
          </rPr>
          <t xml:space="preserve">
1 pe loc autohton</t>
        </r>
      </text>
    </comment>
    <comment ref="C25" authorId="0" shapeId="0" xr:uid="{4A914100-D504-48B7-B03A-6505A65091AD}">
      <text>
        <r>
          <rPr>
            <b/>
            <sz val="9"/>
            <color indexed="81"/>
            <rFont val="Tahoma"/>
            <family val="2"/>
            <charset val="204"/>
          </rPr>
          <t>PC 01:</t>
        </r>
        <r>
          <rPr>
            <sz val="9"/>
            <color indexed="81"/>
            <rFont val="Tahoma"/>
            <family val="2"/>
            <charset val="204"/>
          </rPr>
          <t xml:space="preserve">
Cod nou nomenclator </t>
        </r>
      </text>
    </comment>
    <comment ref="E30" authorId="0" shapeId="0" xr:uid="{D3068691-DEC8-4AAD-AC40-0C9CF0CC7A31}">
      <text>
        <r>
          <rPr>
            <b/>
            <sz val="9"/>
            <color indexed="81"/>
            <rFont val="Tahoma"/>
            <family val="2"/>
            <charset val="204"/>
          </rPr>
          <t>PC 01:</t>
        </r>
        <r>
          <rPr>
            <sz val="9"/>
            <color indexed="81"/>
            <rFont val="Tahoma"/>
            <family val="2"/>
            <charset val="204"/>
          </rPr>
          <t xml:space="preserve">
2 pe loc străin
1 pe loc autohton</t>
        </r>
      </text>
    </comment>
  </commentList>
</comments>
</file>

<file path=xl/sharedStrings.xml><?xml version="1.0" encoding="utf-8"?>
<sst xmlns="http://schemas.openxmlformats.org/spreadsheetml/2006/main" count="2622" uniqueCount="1245">
  <si>
    <t xml:space="preserve">total </t>
  </si>
  <si>
    <t>buget</t>
  </si>
  <si>
    <t>Codul și denumirea domeniului de formare profesională</t>
  </si>
  <si>
    <t>Codul și denumirea domeniului general de studiu</t>
  </si>
  <si>
    <t>Număr de studenți-doctoranzi în cadrul programului</t>
  </si>
  <si>
    <t>Numărul de teze susținute în total</t>
  </si>
  <si>
    <t>Număr de teze susținute în anul de referință</t>
  </si>
  <si>
    <t>Denumirea Școlii doctorale</t>
  </si>
  <si>
    <t>total</t>
  </si>
  <si>
    <t>Programul de postdoctorat</t>
  </si>
  <si>
    <t>Număr de studenți postdoctoranzi în anul de referință</t>
  </si>
  <si>
    <t>Denumirea domeniului/-lor științific/-e</t>
  </si>
  <si>
    <t>Forma de certificare a studiilor (documentul eliberat)</t>
  </si>
  <si>
    <t>Număr credite</t>
  </si>
  <si>
    <t>Denumirea și tipul programului de formare profesională continuă</t>
  </si>
  <si>
    <t>Total</t>
  </si>
  <si>
    <t>Instituții partenere</t>
  </si>
  <si>
    <t>CICLUL I, LICENȚĂ</t>
  </si>
  <si>
    <t>CICLUL III, DOCTORAT</t>
  </si>
  <si>
    <t>Denumirea și tipul programului comun de studii</t>
  </si>
  <si>
    <t xml:space="preserve">Anul I </t>
  </si>
  <si>
    <t>Anul compensator</t>
  </si>
  <si>
    <t>zi</t>
  </si>
  <si>
    <t>fr.</t>
  </si>
  <si>
    <t>Anul II</t>
  </si>
  <si>
    <t>Anul III</t>
  </si>
  <si>
    <t>Anul IV</t>
  </si>
  <si>
    <t>TOTAL studenți</t>
  </si>
  <si>
    <t>TOTAL absolvenți</t>
  </si>
  <si>
    <t>Procentul absolvenților din nr. studenților înmatriculați</t>
  </si>
  <si>
    <t>Codul și denumirea domeniului fundamental al ştiinţei, culturii şi tehnicii (conform Nomenclatorului)</t>
  </si>
  <si>
    <t xml:space="preserve">Denumirea specialității/ programului de studii </t>
  </si>
  <si>
    <t>incusiv, buget</t>
  </si>
  <si>
    <t>Nr. studenților la 01.10 (fără acei în concediu academic)</t>
  </si>
  <si>
    <t>Nr. studenților aflați în concediu academic</t>
  </si>
  <si>
    <t>Nr. studenților înmatriculați în anul curent de studii</t>
  </si>
  <si>
    <t>Nr. studenților restabiliți la  studii</t>
  </si>
  <si>
    <t>Nr. studenților transferați în interiorul instituției</t>
  </si>
  <si>
    <t>Nr. studenților exmatriculați</t>
  </si>
  <si>
    <t>urmare a transferului în alte instituții</t>
  </si>
  <si>
    <t>pentru nereușită academică</t>
  </si>
  <si>
    <t>pentru promovarea unui examen în mod fraudulos</t>
  </si>
  <si>
    <t>pentru absențe nemotivate</t>
  </si>
  <si>
    <t>pentru neîndeplinirea obligațiilor asumate prin contractele încheiate</t>
  </si>
  <si>
    <t>pentru încălcări ale Codului de etică universitară</t>
  </si>
  <si>
    <t>din proprie inițiativă</t>
  </si>
  <si>
    <t>Nr. studenților reveniți din concediu academic</t>
  </si>
  <si>
    <t>Nr. absolvenților</t>
  </si>
  <si>
    <t xml:space="preserve">Nr. studenților la finele anului de studii, la 01.07. </t>
  </si>
  <si>
    <t>Denumirea și tipul programului de master, nr. de credite</t>
  </si>
  <si>
    <t>Codul și denumirea specialității/ programului de licență</t>
  </si>
  <si>
    <t>Denumirea și tipul programului de doctorat, nr. de credite</t>
  </si>
  <si>
    <t>Numărul beneficiarilor de programe în anul de referință</t>
  </si>
  <si>
    <t>Forma de certificare a studiilor ( tipul diplomei eliberate)</t>
  </si>
  <si>
    <t>CICLUL II, MASTER</t>
  </si>
  <si>
    <t xml:space="preserve"> </t>
  </si>
  <si>
    <t>Total ciclul I - Licență</t>
  </si>
  <si>
    <t>Total ciclul II - Master</t>
  </si>
  <si>
    <t>femei (din total)</t>
  </si>
  <si>
    <t>cu frecvență, total</t>
  </si>
  <si>
    <t>cu frecvență redusă, total</t>
  </si>
  <si>
    <t>Ciclul de studii și forma de învățământ</t>
  </si>
  <si>
    <t>Anii de studii</t>
  </si>
  <si>
    <t>Forma de studii</t>
  </si>
  <si>
    <t>Buget</t>
  </si>
  <si>
    <t>Contract</t>
  </si>
  <si>
    <t>Limba de instruire</t>
  </si>
  <si>
    <t>Reuşita (%)</t>
  </si>
  <si>
    <t>Promovaţi</t>
  </si>
  <si>
    <t>Numărul de studenţi la 01.07.</t>
  </si>
  <si>
    <t>română</t>
  </si>
  <si>
    <t>rusă</t>
  </si>
  <si>
    <t>Anul I</t>
  </si>
  <si>
    <t>Nr. de studenți la 01.10.</t>
  </si>
  <si>
    <t xml:space="preserve">Reuşita </t>
  </si>
  <si>
    <t>cu frecvență</t>
  </si>
  <si>
    <t>cu frecvenţă redusă</t>
  </si>
  <si>
    <t>Baza admiterii</t>
  </si>
  <si>
    <t>Mediul de formare</t>
  </si>
  <si>
    <t>Diplomă de studii profesionale</t>
  </si>
  <si>
    <t>Diplomă de studii superioare</t>
  </si>
  <si>
    <t>Atestat de studii medii</t>
  </si>
  <si>
    <t>Rural</t>
  </si>
  <si>
    <t>Urban</t>
  </si>
  <si>
    <t>Cu frecvență</t>
  </si>
  <si>
    <t>Cu frecvență redusă</t>
  </si>
  <si>
    <t>Media la admitere</t>
  </si>
  <si>
    <t>Media la prima sesiune</t>
  </si>
  <si>
    <t>Restanţe</t>
  </si>
  <si>
    <t>Diploma de BAC</t>
  </si>
  <si>
    <t>Numele, prenumele studentului</t>
  </si>
  <si>
    <t>Acte care confirmă statutul indicat</t>
  </si>
  <si>
    <t>Nr.</t>
  </si>
  <si>
    <t>Anul de studii</t>
  </si>
  <si>
    <t>fără ocrotire părintească</t>
  </si>
  <si>
    <t xml:space="preserve">Domeniul general de studiu/ programul </t>
  </si>
  <si>
    <t xml:space="preserve">Statutul studentului </t>
  </si>
  <si>
    <t>Ciclul de studii superioare</t>
  </si>
  <si>
    <t>cu grad de dizabilitate sever/ accentuat</t>
  </si>
  <si>
    <t>Nr. studenți care au susținut BAC</t>
  </si>
  <si>
    <t>Sursa de finanțare și forma de învăţămînt</t>
  </si>
  <si>
    <t xml:space="preserve">Buget </t>
  </si>
  <si>
    <t>cu frecvență redusă</t>
  </si>
  <si>
    <t>Nr. studenți înmatriculați</t>
  </si>
  <si>
    <t>TOTAL</t>
  </si>
  <si>
    <t>TOTAL:</t>
  </si>
  <si>
    <t>Nr. crt.</t>
  </si>
  <si>
    <t>Categoriile de locatari</t>
  </si>
  <si>
    <t>Numărul de studenți care au solicitat locuri în cămin</t>
  </si>
  <si>
    <t>Nume, prenume, șef de cămin, telefon</t>
  </si>
  <si>
    <t>Denumirea organizațiilor studențești</t>
  </si>
  <si>
    <t>Obiectivele principale</t>
  </si>
  <si>
    <t>Datele lor de contact</t>
  </si>
  <si>
    <t>Categorii de personal</t>
  </si>
  <si>
    <t>Nr. de cadre angajate</t>
  </si>
  <si>
    <t>Inclusiv</t>
  </si>
  <si>
    <t>Nr. de cadre titulare (în state)</t>
  </si>
  <si>
    <t>Nr. de cadre prin cumul (extern)</t>
  </si>
  <si>
    <t>Cu titlu științific și titlu științifico-didactic</t>
  </si>
  <si>
    <t>Fără titluri</t>
  </si>
  <si>
    <t>Cu titlu ştiinţifico-didactic (exclusiv)</t>
  </si>
  <si>
    <t>Didactice</t>
  </si>
  <si>
    <t>asistent</t>
  </si>
  <si>
    <t>formator</t>
  </si>
  <si>
    <t>maestru de concert</t>
  </si>
  <si>
    <t>maistru de instruire</t>
  </si>
  <si>
    <t>antrenor</t>
  </si>
  <si>
    <t>Științifico-didactice</t>
  </si>
  <si>
    <t>lector</t>
  </si>
  <si>
    <t>conferențiar</t>
  </si>
  <si>
    <t>profesor</t>
  </si>
  <si>
    <t>Științifice</t>
  </si>
  <si>
    <t xml:space="preserve">cercetător ştiinţific </t>
  </si>
  <si>
    <t>cercetător ştiinţific superior</t>
  </si>
  <si>
    <t>cercetător ştiinţific coordonator</t>
  </si>
  <si>
    <t>cercetător ştiinţific principal</t>
  </si>
  <si>
    <t>Total:</t>
  </si>
  <si>
    <t>Programe/proiecte de cercetare, active în anul de referință</t>
  </si>
  <si>
    <t>Programul/ proiectul de cercetare</t>
  </si>
  <si>
    <t>Perioada programului/ proiectului</t>
  </si>
  <si>
    <t>Rezultate ale cercetării</t>
  </si>
  <si>
    <t>Facultate</t>
  </si>
  <si>
    <t>Nr. de articole științifice</t>
  </si>
  <si>
    <t>Alte rezultate</t>
  </si>
  <si>
    <t>Perioada desfășurării</t>
  </si>
  <si>
    <t>Formatul</t>
  </si>
  <si>
    <t>(online, cu prezență)</t>
  </si>
  <si>
    <t>Nivelul de organizare (național/ internațional)</t>
  </si>
  <si>
    <t xml:space="preserve">Lucrări metodice /cursuri digitale interactive </t>
  </si>
  <si>
    <t>Proiectul aplicat</t>
  </si>
  <si>
    <t>Proiectul câștigat</t>
  </si>
  <si>
    <t>Obiectivul de bază al proiectului</t>
  </si>
  <si>
    <t>Valoarea proiectului</t>
  </si>
  <si>
    <t>Donatori</t>
  </si>
  <si>
    <t>Perioada de implementare</t>
  </si>
  <si>
    <t>Implementatori, co-parteneri naționali</t>
  </si>
  <si>
    <t>Persoana de contact din cadrul instituției responsabilă de implementarea Proiectului (tel;  e-mail)</t>
  </si>
  <si>
    <t>Nr. de studenți implicați în organizațiile  studențești</t>
  </si>
  <si>
    <t xml:space="preserve">Cu titlu științific (exclusiv) </t>
  </si>
  <si>
    <t>Cu titlu științifico-didactic (exclusiv)</t>
  </si>
  <si>
    <t>Cu titlu ştiinţific (exclusiv)</t>
  </si>
  <si>
    <t xml:space="preserve">Cu titlu științific și titlu științifico-didactic </t>
  </si>
  <si>
    <t>Naționale</t>
  </si>
  <si>
    <t>Internaționale, regionale</t>
  </si>
  <si>
    <r>
      <t xml:space="preserve">Nr. de cărți/ monografii/ capitole în monografii comune, publicate la edituri naţionale, internaționale recunoscute </t>
    </r>
    <r>
      <rPr>
        <sz val="11"/>
        <color theme="1"/>
        <rFont val="Times New Roman"/>
        <family val="1"/>
        <charset val="204"/>
      </rPr>
      <t>(de specificat)</t>
    </r>
  </si>
  <si>
    <t>Anexa nr. 1</t>
  </si>
  <si>
    <t>PRORECTORI, date de contact</t>
  </si>
  <si>
    <r>
      <t xml:space="preserve">RECTOR, </t>
    </r>
    <r>
      <rPr>
        <sz val="11"/>
        <color theme="1"/>
        <rFont val="Times New Roman"/>
        <family val="1"/>
        <charset val="204"/>
      </rPr>
      <t>date de contact</t>
    </r>
  </si>
  <si>
    <t>Componența Senatului</t>
  </si>
  <si>
    <t>Anexa nr. 2</t>
  </si>
  <si>
    <t>Nr.ord.</t>
  </si>
  <si>
    <t>Nume, prenume</t>
  </si>
  <si>
    <t>Funcția de conducere (pentru personalul de conducere)</t>
  </si>
  <si>
    <t>Studenții, ciclul, anul de studii</t>
  </si>
  <si>
    <t>Funția didactică/ științifico-didactică/ științifică</t>
  </si>
  <si>
    <t>Anexa nr. 3</t>
  </si>
  <si>
    <t>Anexa nr. 21</t>
  </si>
  <si>
    <t>Anexa nr. 20</t>
  </si>
  <si>
    <t>Anexa nr. 19</t>
  </si>
  <si>
    <t>Anexa nr. 18</t>
  </si>
  <si>
    <t>Anexa nr. 17</t>
  </si>
  <si>
    <t>Anexa nr. 16</t>
  </si>
  <si>
    <t>Anexa nr. 15</t>
  </si>
  <si>
    <t>Anexa nr. 14</t>
  </si>
  <si>
    <t>Anexa nr. 13</t>
  </si>
  <si>
    <t>Anexa nr. 12</t>
  </si>
  <si>
    <t>Anexa nr. 11</t>
  </si>
  <si>
    <t>Anexa nr. 10</t>
  </si>
  <si>
    <t>Anexa nr.9</t>
  </si>
  <si>
    <t>Anexa nr. 8</t>
  </si>
  <si>
    <t>Anexa nr. 7</t>
  </si>
  <si>
    <t>Anexa nr.6</t>
  </si>
  <si>
    <t>Anexa nr.4</t>
  </si>
  <si>
    <t>Codul și denumirea domeniului de formare profesională (conform Nomenclatorului)</t>
  </si>
  <si>
    <t>Perioada autorizării de funcționare provizorie/acreditării (data, luna și anul obținerii, conform Hotărârii de Guvern sau Ordinului ministerului – data, luna și anul expirării)</t>
  </si>
  <si>
    <t>Anexa nr.5</t>
  </si>
  <si>
    <t>Statutul programului în anul de referință (autorizat provizoriu/ acreditat)</t>
  </si>
  <si>
    <t>Liderii organizațiilor studențești</t>
  </si>
  <si>
    <t>Nr. efectiv 
de posturi</t>
  </si>
  <si>
    <t>Nr. de unități aprobate</t>
  </si>
  <si>
    <t xml:space="preserve">Nr. de unități (titulare) </t>
  </si>
  <si>
    <t>Nr. de unități (cumul extern)</t>
  </si>
  <si>
    <t>cercetător ştiinţific stagiar</t>
  </si>
  <si>
    <t>Tipul (instituțional, național, internațional)</t>
  </si>
  <si>
    <t>Administrația instituției de învățământ supeior</t>
  </si>
  <si>
    <t>Țara de origine</t>
  </si>
  <si>
    <t>Capacitatea de cazare conform proiectului (locuri/cămin)</t>
  </si>
  <si>
    <t>Nr. studenți</t>
  </si>
  <si>
    <t>Nr. persoane cazate (total)</t>
  </si>
  <si>
    <t>Cost total pe lună (lei)</t>
  </si>
  <si>
    <t>Nr. de studenți cazați gratuit</t>
  </si>
  <si>
    <t>Nr. de studenți cazați la cost total</t>
  </si>
  <si>
    <t>Nr. cadre universitare și auxiliare</t>
  </si>
  <si>
    <t>Numărul căminului, adresa, tipul de confort</t>
  </si>
  <si>
    <t>Mijloace financiare planificate din bugetul de stat (lei)</t>
  </si>
  <si>
    <t>Reparații curente</t>
  </si>
  <si>
    <t xml:space="preserve">Mijloace planificate din extra buget (lei) </t>
  </si>
  <si>
    <t>Mijloace financiare real alocate (lei)</t>
  </si>
  <si>
    <t>Realizat (%)</t>
  </si>
  <si>
    <t>Note (cauza reținerilor, soluții identificate, ș.a.)</t>
  </si>
  <si>
    <t>Denumirea blocului/ adresa</t>
  </si>
  <si>
    <t>Reparații capitale</t>
  </si>
  <si>
    <t xml:space="preserve">                  Programe de studii superioare de licență - Ciclul I </t>
  </si>
  <si>
    <t xml:space="preserve">                  Programe de studii superioare de doctorat - Ciclul III</t>
  </si>
  <si>
    <t>Număr de conducători de doctorat care conduc doctoranzi în cadrul programului</t>
  </si>
  <si>
    <t xml:space="preserve">                  Programe de postdoctorat</t>
  </si>
  <si>
    <t>Programe de formare profesională continuă</t>
  </si>
  <si>
    <t>Programe comune de studii superioare</t>
  </si>
  <si>
    <t>Persoana responsabilă</t>
  </si>
  <si>
    <t xml:space="preserve">                  Programe de studii superioare de master - Ciclul II</t>
  </si>
  <si>
    <t>Codul și denumirea domeniului de formare profesională (conf. Nomencl.)</t>
  </si>
  <si>
    <t>Codul și denumirea domeniului general de studiu (conf. Nomencl.)</t>
  </si>
  <si>
    <t>Personal didactic auxiliar</t>
  </si>
  <si>
    <t>Ciclul II - Master</t>
  </si>
  <si>
    <t>Ciclul I - Licență</t>
  </si>
  <si>
    <t>finanțate din:</t>
  </si>
  <si>
    <t>Nr. de cadre angajate cu vârsta de până la 40 de ani (inclusiv)</t>
  </si>
  <si>
    <t>Anexa nr. 23</t>
  </si>
  <si>
    <t xml:space="preserve">Indicatorii calității studiilor </t>
  </si>
  <si>
    <t>Nr. de studenți cazați la 40% din cost total</t>
  </si>
  <si>
    <t>Nr. de studenți cazați la 50% din cost total</t>
  </si>
  <si>
    <r>
      <t>Departament Calitatea studiilor,</t>
    </r>
    <r>
      <rPr>
        <sz val="11"/>
        <color theme="1"/>
        <rFont val="Times New Roman"/>
        <family val="1"/>
        <charset val="204"/>
      </rPr>
      <t xml:space="preserve"> telefon, e-mail</t>
    </r>
  </si>
  <si>
    <r>
      <t xml:space="preserve">Instituţia, </t>
    </r>
    <r>
      <rPr>
        <sz val="11"/>
        <color theme="1"/>
        <rFont val="Times New Roman"/>
        <family val="1"/>
        <charset val="204"/>
      </rPr>
      <t>adresa,    site-ul</t>
    </r>
  </si>
  <si>
    <t>*nu se includ aici programele de la specialitățile 0114.10 Limbi străine, 0231.2 Limbi străine, 0231.3 Traducere și interpretare</t>
  </si>
  <si>
    <t>Programe de studii cu predare în limbi străine (se va indica ponderea creditelor de studii de cel puțin 60% din numărul total ECTS)*</t>
  </si>
  <si>
    <t>Actul autorizării provizorii/ acreditării (Hotărârea de Guvern sau Ordinul Ministrului)</t>
  </si>
  <si>
    <t>Perioada autorizării de funcționare provizorie/acreditării (data, luna și anul obținerii, conform Hotărârii de Guvern sau Ordinului Ministrului – data, luna și anul expirării)</t>
  </si>
  <si>
    <t>*nu se includ aici programele de la domeniul de formare profesională 114 Formarea profesorilor (la Limbi străine) și 0231 Studiul limbilor</t>
  </si>
  <si>
    <t>Codul și denumirea domeniului general de studiu (conf. Nomenclatorului)</t>
  </si>
  <si>
    <t>Codul și denumirea domeniului de formare profesională (conf. Nomenclatorului)</t>
  </si>
  <si>
    <t>Statutul programului (autorizat provizoriu/ acreditat) și perioada autorizării provizorii/ acreditării</t>
  </si>
  <si>
    <t xml:space="preserve">Codul și denumirea domeniului de formare profesională </t>
  </si>
  <si>
    <t xml:space="preserve">Codul și denumirea domeniului general de studiu </t>
  </si>
  <si>
    <t>Codul şi denumirea domeniului fundamental al ştiinţei, culturii şi tehnicii</t>
  </si>
  <si>
    <t>altă limbă *</t>
  </si>
  <si>
    <t>note 4.99 -1.00</t>
  </si>
  <si>
    <t>Alt act de studii (cu specificarea tipului de act)</t>
  </si>
  <si>
    <t>liceu</t>
  </si>
  <si>
    <t>colegiu</t>
  </si>
  <si>
    <t>rom</t>
  </si>
  <si>
    <t>(cu universitățile din Republica Moldova și de peste hotare)</t>
  </si>
  <si>
    <t>Anexa nr. 22</t>
  </si>
  <si>
    <t>anul de referință</t>
  </si>
  <si>
    <t>anul precedent</t>
  </si>
  <si>
    <t>Numărul de mobilități academice pentru studenți</t>
  </si>
  <si>
    <t>Numărul de mobilități academice pentru personal academic</t>
  </si>
  <si>
    <t>* inclusiv Planuri strategice pentru mobilitatea cadrelor universitare și administrative</t>
  </si>
  <si>
    <t>Rata cadrelor academice care participă în mobilități internaționale</t>
  </si>
  <si>
    <t>Numărul și rata programelor de studii în limbi de circulație internțională</t>
  </si>
  <si>
    <t>Numărul și rata studenților participanți în programe comune</t>
  </si>
  <si>
    <t>Anexa nr. 24</t>
  </si>
  <si>
    <t xml:space="preserve"> Proiecte internaționale</t>
  </si>
  <si>
    <t>Rata studenților străini</t>
  </si>
  <si>
    <t>*inclusiv propuneri de proiecte de cercetare eligibile depuse, care au acumulat un punctaj minim de calificare pentru programul de finanțare Orizont Europa</t>
  </si>
  <si>
    <t xml:space="preserve"> Indicatori de performanță privind internaționalizarea</t>
  </si>
  <si>
    <t>Numărul de acte instituționale cu referire la internaționalizare</t>
  </si>
  <si>
    <t>Numărul de strategii/planuri de internaționalizare instituționalizare aprobate*</t>
  </si>
  <si>
    <t>Numărul și rata cadrelor academice cu nivelul de cunoaștere a limbii străine (B1-C2)</t>
  </si>
  <si>
    <t>intrări (străini)</t>
  </si>
  <si>
    <t>ieșiri (RM)</t>
  </si>
  <si>
    <t xml:space="preserve">Rata studenților naționali care participă în mobilități internaționale </t>
  </si>
  <si>
    <t>Numărul de programe comune internaționale de studii superioare</t>
  </si>
  <si>
    <t>0114 Formarea profesorilor</t>
  </si>
  <si>
    <t>0114.12 Muzică</t>
  </si>
  <si>
    <t>021 Arte</t>
  </si>
  <si>
    <t>0211.1 Regie film și TV</t>
  </si>
  <si>
    <t>0212 Design vestimentar și design interior</t>
  </si>
  <si>
    <t>0213 Arte plastice</t>
  </si>
  <si>
    <t>0213.1 Pictură</t>
  </si>
  <si>
    <t>0213.2 Grafică</t>
  </si>
  <si>
    <t>0213.3 Sculptură</t>
  </si>
  <si>
    <t>0214 Arte decorative aplicate</t>
  </si>
  <si>
    <t>0214.1 Arte decorative aplicate (Tapiserie)</t>
  </si>
  <si>
    <t>0214.1 Arte decorative aplicate (Ceramică)</t>
  </si>
  <si>
    <t>0214.1 Arte decorative aplicate (Metal)</t>
  </si>
  <si>
    <t>0215 Muzică</t>
  </si>
  <si>
    <t>0215.1 Interpretare instrumentală</t>
  </si>
  <si>
    <t>Interpretare instrumentală (Instrumente cu taste)</t>
  </si>
  <si>
    <t>Interpretare instrumentală (Instrumente orchestrale)</t>
  </si>
  <si>
    <t>Interpretare instrumentală (Instrumente populare)</t>
  </si>
  <si>
    <t>Interpretare instrumentală (Instrumente muzică ușoară și jazz)</t>
  </si>
  <si>
    <t>Canto popular</t>
  </si>
  <si>
    <t>Canto academic</t>
  </si>
  <si>
    <t>0216 Arte teatrale</t>
  </si>
  <si>
    <t>0216.1 Actorie</t>
  </si>
  <si>
    <t>0216.2 Regie</t>
  </si>
  <si>
    <t>0216.5 Teatrologie și management teatral</t>
  </si>
  <si>
    <t>0216.6 Coregrafie</t>
  </si>
  <si>
    <t>022 Științe umaniste</t>
  </si>
  <si>
    <t>0229 Culturologie</t>
  </si>
  <si>
    <t>0229.1 Culturologie</t>
  </si>
  <si>
    <t xml:space="preserve">011 Științe ale Educației </t>
  </si>
  <si>
    <t>Pedagogia dansului</t>
  </si>
  <si>
    <t xml:space="preserve">021 Arte </t>
  </si>
  <si>
    <t>0211 Tehnici audiovizuale și producție media</t>
  </si>
  <si>
    <t>Regia filmului documentar</t>
  </si>
  <si>
    <t>Arta designului vestimentar</t>
  </si>
  <si>
    <t>Arta designului de interior</t>
  </si>
  <si>
    <t>Arta picturii contemporane</t>
  </si>
  <si>
    <t>Arte grafice</t>
  </si>
  <si>
    <t>Sculptură-materie și formă</t>
  </si>
  <si>
    <t>Istoria și teoria artelor vizuale</t>
  </si>
  <si>
    <t>Instrumente cu taste (pian)</t>
  </si>
  <si>
    <t>Instrumente orchestrale</t>
  </si>
  <si>
    <t>Instrumente populare</t>
  </si>
  <si>
    <t>Arta interpretării vocale</t>
  </si>
  <si>
    <t>Arta dirijorală</t>
  </si>
  <si>
    <t>Compoziție muzicală avansată</t>
  </si>
  <si>
    <t>Istoria și teoria artei muzicale</t>
  </si>
  <si>
    <t>Arta actorului contemporan</t>
  </si>
  <si>
    <t>Regia spectacolului contemporan</t>
  </si>
  <si>
    <t>Scriere dramatică</t>
  </si>
  <si>
    <t>Arta spectacolului coregrafic</t>
  </si>
  <si>
    <t>0114.13 Dans</t>
  </si>
  <si>
    <t>0212.2 Design interior</t>
  </si>
  <si>
    <t>0215.3 Dirijat coral</t>
  </si>
  <si>
    <t>0215.4 Compoziție muzicală</t>
  </si>
  <si>
    <t>0215.5 Muzicologie</t>
  </si>
  <si>
    <t>Plaținda Ludmila</t>
  </si>
  <si>
    <t xml:space="preserve">Executat: Albu Violeta, specialistă principală documentații </t>
  </si>
  <si>
    <t>2. 0211 Tehnici audiovizuale și producție media</t>
  </si>
  <si>
    <t>Leașan Ivan</t>
  </si>
  <si>
    <t>Gamurar Ion</t>
  </si>
  <si>
    <t>Licență</t>
  </si>
  <si>
    <t>I</t>
  </si>
  <si>
    <t>021 Arte / Instrumente orchestrale</t>
  </si>
  <si>
    <t>Dispoziție nr. 565-d din 23.10.2017</t>
  </si>
  <si>
    <t>Grad de dizabilitate</t>
  </si>
  <si>
    <t xml:space="preserve"> fără ocrotire părintească, curatelă</t>
  </si>
  <si>
    <t>Certificat de încadrare în grad de dizabilitate nr. C013523304495</t>
  </si>
  <si>
    <t>Feraru Gabi</t>
  </si>
  <si>
    <t>II</t>
  </si>
  <si>
    <t>copii ai romilor</t>
  </si>
  <si>
    <t>Certificatul de Naștere seria         NA-V 1069745</t>
  </si>
  <si>
    <t>Iovu Gabriela</t>
  </si>
  <si>
    <t>021 Arte / Design interior</t>
  </si>
  <si>
    <t>Certificat de încadrare în grad de dizabilitate nr. C553597000028</t>
  </si>
  <si>
    <t>III</t>
  </si>
  <si>
    <t>Corjov Roman</t>
  </si>
  <si>
    <t>021 Arte / Dirijat coral</t>
  </si>
  <si>
    <t>011 Științe ale Educației / Dans</t>
  </si>
  <si>
    <t>Certificatul de Naștere                  NA-V  0250055</t>
  </si>
  <si>
    <t>IV</t>
  </si>
  <si>
    <t>Babaian Ecaterina</t>
  </si>
  <si>
    <t>Confirmare Nr.61/06-1239 din 16.10.2017</t>
  </si>
  <si>
    <t>Glibiciuc Nicoleta</t>
  </si>
  <si>
    <t>Master</t>
  </si>
  <si>
    <t>011 Științe ale Educației / Pedagogie muzicală</t>
  </si>
  <si>
    <t>Certificat de încadrare în grad de dizabilitate CN nr.01063802623</t>
  </si>
  <si>
    <t>Bragari Ana</t>
  </si>
  <si>
    <t>022 Științe umaniste/ Patrimoniul cultural și manifestări artistice</t>
  </si>
  <si>
    <t>fără ocrotire părintească, curatelă</t>
  </si>
  <si>
    <t>Dispoziția Nr.11 din 02.08.2017 Direcția asistență socială și protecție a familiei r.Călărași</t>
  </si>
  <si>
    <t>011 Științe ale Educației</t>
  </si>
  <si>
    <t>România</t>
  </si>
  <si>
    <t>Ucraina</t>
  </si>
  <si>
    <t>Rusia</t>
  </si>
  <si>
    <t>Liban</t>
  </si>
  <si>
    <t xml:space="preserve">0114 Formarea profesorilor </t>
  </si>
  <si>
    <t>acreditat</t>
  </si>
  <si>
    <t>5 ani (22.07.2022-22.07.2027)</t>
  </si>
  <si>
    <t>0211.2 Imagine film și TV</t>
  </si>
  <si>
    <t>0211.4 Producție film și TV</t>
  </si>
  <si>
    <t>0212.1 Modă-design vestimentar</t>
  </si>
  <si>
    <t>5 ani (15.06.2020-15.06.2025)</t>
  </si>
  <si>
    <t>0214 Arte decorative</t>
  </si>
  <si>
    <t>0215.1 Interpretare instrumentală (Instrumente cu taste/pian)</t>
  </si>
  <si>
    <t>0215.1 Interpretare instrumentală (Instrumente orchestrale)</t>
  </si>
  <si>
    <t>0215.1 Interpretare instrumentală (Instrumente populare)</t>
  </si>
  <si>
    <t>0215.1 Interpretare instrumentală (Instrumente muzică ușoară și jazz)</t>
  </si>
  <si>
    <t>0215.2 Canto (Canto popular)</t>
  </si>
  <si>
    <t>0215.2 Canto (Canto de estradă și jazz)</t>
  </si>
  <si>
    <t>0215.2 Canto (Canto academic)</t>
  </si>
  <si>
    <t>5 ani (12.03.2024-12.03.2029)</t>
  </si>
  <si>
    <r>
      <t xml:space="preserve">                     </t>
    </r>
    <r>
      <rPr>
        <sz val="11"/>
        <color theme="1"/>
        <rFont val="Times New Roman"/>
        <family val="1"/>
        <charset val="204"/>
      </rPr>
      <t xml:space="preserve"> Executat: Albu Violeta, specialistă principală documentații </t>
    </r>
  </si>
  <si>
    <t>Pedagogie Muzicală 120 credite/cercetare</t>
  </si>
  <si>
    <t>Pedagogia dansului 120 credite/cercetare</t>
  </si>
  <si>
    <t>Regia filmului documentar 90 credite/profesionalizare</t>
  </si>
  <si>
    <t>Arta designului vestimentar  90 credite/profesionalizare</t>
  </si>
  <si>
    <t>Arta designului de interior  90 credite/profesionalizare</t>
  </si>
  <si>
    <t>Arta picturii contemporane  90 credite/profesionalizare</t>
  </si>
  <si>
    <t>Arte grafice  90 credite/profesionalizare</t>
  </si>
  <si>
    <t>Sculptură-materie și formă  90 credite/profesionalizare</t>
  </si>
  <si>
    <t>Istoria și teoria artelor vizuale  120 credite/cercetare</t>
  </si>
  <si>
    <t>Arte textile 90 credite/profesionalizare</t>
  </si>
  <si>
    <t>Arta ceramicii 90 credite/profesionalizare</t>
  </si>
  <si>
    <t>Arta metalului  90 credite/profesionalizare</t>
  </si>
  <si>
    <t>Arta interpretării instrumentale (Instrumente cu taste/pian)  90 credite/profesionalizare</t>
  </si>
  <si>
    <t>Arta interpretării instrumentale (Instrumente orchestrale)  90 credite/profesionalizare</t>
  </si>
  <si>
    <t>Arta interpretării instrumentale (Instrumente populare)  90 credite/profesionalizare</t>
  </si>
  <si>
    <t>Arta interpretării vocale (Canto academic)  90 credite/profesionalizare</t>
  </si>
  <si>
    <t>Arta interpretării vocale (Canto popular)  90 credite/profesionalizare</t>
  </si>
  <si>
    <t>Arta interpretării vocale (Canto de estradă și jazz)  90 credite/profesionalizare</t>
  </si>
  <si>
    <t>Arta dirijorală  90 credite/profesionalizare</t>
  </si>
  <si>
    <t>Compoziție muzicală avansată  90 credite/profesionalizare</t>
  </si>
  <si>
    <t>Istoria și teoria artei muzicale  90 credite/cercetare</t>
  </si>
  <si>
    <t>Arta actorului contemporan  90 credite/profesionalizare</t>
  </si>
  <si>
    <t>Regia spectacolului contemporan  90 credite/profesionalizare</t>
  </si>
  <si>
    <t>Scenografie de teatru și cinema  90 credite/profesionalizare</t>
  </si>
  <si>
    <t>Scriere dramatică  90 credite/profesionalizare</t>
  </si>
  <si>
    <t>Istoria și teoria artelor audiozuale   90 credite/cercetare</t>
  </si>
  <si>
    <t>Arta spectacolului coregrafic  90 credite/profesionalizare</t>
  </si>
  <si>
    <t>Patrimoniu cultural și manifestări artistice    120 credite/profesionalizare</t>
  </si>
  <si>
    <t>5 ani</t>
  </si>
  <si>
    <t>Arta interpretării instrumentale (Instrumente muzică ușoară și jazz)     90 credite/profesionalizare</t>
  </si>
  <si>
    <t>Persoana responsabilă    Plaținda Ludmila</t>
  </si>
  <si>
    <r>
      <t xml:space="preserve">Anticamera, </t>
    </r>
    <r>
      <rPr>
        <sz val="11"/>
        <color theme="1"/>
        <rFont val="Times New Roman"/>
        <family val="1"/>
        <charset val="204"/>
      </rPr>
      <t>telefon,  e-mail</t>
    </r>
  </si>
  <si>
    <r>
      <t xml:space="preserve">Secţia Studii, </t>
    </r>
    <r>
      <rPr>
        <sz val="11"/>
        <color theme="1"/>
        <rFont val="Times New Roman"/>
        <family val="1"/>
        <charset val="204"/>
      </rPr>
      <t>telefon,        e-mail</t>
    </r>
  </si>
  <si>
    <r>
      <t xml:space="preserve">Secția Resurse umane și organizare a muncii, </t>
    </r>
    <r>
      <rPr>
        <sz val="11"/>
        <color theme="1"/>
        <rFont val="Times New Roman"/>
        <family val="1"/>
        <charset val="204"/>
      </rPr>
      <t>telefon, e-mail</t>
    </r>
  </si>
  <si>
    <t>Activ. Didactică, asigurarea calității și internaționalizare</t>
  </si>
  <si>
    <t>Activ. Științifică și de creație</t>
  </si>
  <si>
    <t xml:space="preserve">Probleme de administrare şi gospodărie </t>
  </si>
  <si>
    <t>MELNIC Victoria</t>
  </si>
  <si>
    <t>COMENDANT Tatiana</t>
  </si>
  <si>
    <t>ANDRIEȘ Vladimir</t>
  </si>
  <si>
    <t>AVASILOAIE Rodica</t>
  </si>
  <si>
    <t>Asistent universitar</t>
  </si>
  <si>
    <t>BEREZOVICOVA Tatiana</t>
  </si>
  <si>
    <t>DUMITRAŞCU Leonid</t>
  </si>
  <si>
    <t>Lector universitar</t>
  </si>
  <si>
    <t>GALAC Lucia</t>
  </si>
  <si>
    <t>GUŢU Zoia</t>
  </si>
  <si>
    <t>HĂRUŢĂ Petru</t>
  </si>
  <si>
    <t>LAPICUS Anatolie</t>
  </si>
  <si>
    <t>LOZOVANU Vladimir</t>
  </si>
  <si>
    <t>MATEI Iurie</t>
  </si>
  <si>
    <t>PANFIL Lidia</t>
  </si>
  <si>
    <t>PLAŢINDA Svetlana</t>
  </si>
  <si>
    <t>STEPAN Ilona</t>
  </si>
  <si>
    <t>ZNACOVAN Felicia</t>
  </si>
  <si>
    <t>Nr. efectiv de ore</t>
  </si>
  <si>
    <t>Total (unități)</t>
  </si>
  <si>
    <t>comanda de stat (unități)</t>
  </si>
  <si>
    <t>comanda de stat (ore)</t>
  </si>
  <si>
    <t>venituri proprii (unități)</t>
  </si>
  <si>
    <t>venituri proprii (ore)</t>
  </si>
  <si>
    <t>Persoana responsabilă - Garștea Svetlana, șefa secției Resurse umane și organizarea muncii</t>
  </si>
  <si>
    <t>Valueva Marina</t>
  </si>
  <si>
    <t>FAPDD</t>
  </si>
  <si>
    <t>FATCM</t>
  </si>
  <si>
    <t>DȘSULM</t>
  </si>
  <si>
    <t>online</t>
  </si>
  <si>
    <t>Vortolomei O.</t>
  </si>
  <si>
    <t>Senatul Studențesc</t>
  </si>
  <si>
    <t>Persoana responsabilă:</t>
  </si>
  <si>
    <t>-</t>
  </si>
  <si>
    <t>Interpretare instrumentală</t>
  </si>
  <si>
    <t>Certificat de perfecționare</t>
  </si>
  <si>
    <t>0215 Arta muzicală</t>
  </si>
  <si>
    <t>Academia de Muzică, Teatru și Arte Plastice   str. A. Mateevici, 111, MD-2009; e-mail info@amtap.md</t>
  </si>
  <si>
    <t xml:space="preserve">amtap.anticamera@amtap.md                       tel. 022 24-02-13 </t>
  </si>
  <si>
    <t>Gamurari Pavel; e-mail paul.gamurari@amtap.md</t>
  </si>
  <si>
    <t>Comendant Tatiana; e-mail tatiana.comendant@amtap.md</t>
  </si>
  <si>
    <t>Vortolomei Olga;      e-mail  olga.vortolomei@amtap.md</t>
  </si>
  <si>
    <t>Pușcaș Vasilii;   e-mail  prorector.sag@amtap.md</t>
  </si>
  <si>
    <t xml:space="preserve">Plaținda Ludmila    tel. 022 23-83-45; e-mail sectiastudiiamtap@gmail.com </t>
  </si>
  <si>
    <t>Garștea Svetlana   tel. 022 23-73-72; e-mail academia.sru@gmail.com</t>
  </si>
  <si>
    <t>MELNIC Victoria;   e-mail:  victoria.melnic-@amtap.md</t>
  </si>
  <si>
    <t xml:space="preserve">Rector </t>
  </si>
  <si>
    <t>Profesor universitar</t>
  </si>
  <si>
    <t>GAMURARI Pavel</t>
  </si>
  <si>
    <t>Prim-prorector</t>
  </si>
  <si>
    <t>Conferențiar universitar</t>
  </si>
  <si>
    <t xml:space="preserve">Prorector </t>
  </si>
  <si>
    <t>Pușcaș Vasilii </t>
  </si>
  <si>
    <t>Prorector</t>
  </si>
  <si>
    <t xml:space="preserve">5. </t>
  </si>
  <si>
    <t xml:space="preserve">Șef departament </t>
  </si>
  <si>
    <t xml:space="preserve">6. </t>
  </si>
  <si>
    <t>APOSTOL Snejana</t>
  </si>
  <si>
    <t>7.</t>
  </si>
  <si>
    <t xml:space="preserve">Director Biblioteca </t>
  </si>
  <si>
    <t>8.</t>
  </si>
  <si>
    <t>BÂLBA Ștefan</t>
  </si>
  <si>
    <t>Președintele Consiliului Științific</t>
  </si>
  <si>
    <t>BUHNA Elena</t>
  </si>
  <si>
    <t>Studentă, ciclul I, anul II</t>
  </si>
  <si>
    <t>CARAUȘ Tatiana</t>
  </si>
  <si>
    <t>CAZACU Oleg</t>
  </si>
  <si>
    <t>CEAUSOV Denis</t>
  </si>
  <si>
    <t>CIOLPAN Iana</t>
  </si>
  <si>
    <t>COLESNICOV Arina</t>
  </si>
  <si>
    <t>DIACONU Gheorghe</t>
  </si>
  <si>
    <t>DOBROVOLSCHI Oleg</t>
  </si>
  <si>
    <t>DRUC Vladimir</t>
  </si>
  <si>
    <t>FOTESCU Vasile</t>
  </si>
  <si>
    <t>Președintele Comitetului sindical</t>
  </si>
  <si>
    <t>GUJEA Nicoleta</t>
  </si>
  <si>
    <t>LAZAREV Ludmila</t>
  </si>
  <si>
    <t xml:space="preserve">Șef catedră </t>
  </si>
  <si>
    <t>MĂRGINEANU Virgiliu</t>
  </si>
  <si>
    <t xml:space="preserve">Decan </t>
  </si>
  <si>
    <t>SOCICAN Igor</t>
  </si>
  <si>
    <t>STARCIUC Mariana</t>
  </si>
  <si>
    <t>VESTE Maia</t>
  </si>
  <si>
    <t>ȚACA Corina</t>
  </si>
  <si>
    <t>Studentă, ciclul III, anul II</t>
  </si>
  <si>
    <t>Studentă, ciclul I, anul III</t>
  </si>
  <si>
    <t>011 Științe ale educației</t>
  </si>
  <si>
    <t>0114.12 Muzica</t>
  </si>
  <si>
    <t xml:space="preserve">0114.13 Dans </t>
  </si>
  <si>
    <t>0114.15 Teatru</t>
  </si>
  <si>
    <t xml:space="preserve">0211.1 Regie film şi TV </t>
  </si>
  <si>
    <t>0211.2 Imagine film şi TV</t>
  </si>
  <si>
    <t>0211.4 Producţie film şi TV</t>
  </si>
  <si>
    <t xml:space="preserve">0211 Tehnici audiovizuale și producții media </t>
  </si>
  <si>
    <t>0211.8 Animație</t>
  </si>
  <si>
    <t>0212 Modă, design interior și industrial</t>
  </si>
  <si>
    <t>0213.1 Pictura</t>
  </si>
  <si>
    <t>0213.4 Scenografie</t>
  </si>
  <si>
    <t xml:space="preserve">0213.5 Istoria și teoria artelor plastice </t>
  </si>
  <si>
    <t>0214.1 Arte decorative aplicate (Tapiserie Ceramică)</t>
  </si>
  <si>
    <t xml:space="preserve">0215 Muzică
</t>
  </si>
  <si>
    <t xml:space="preserve">0215.3 Dirijat </t>
  </si>
  <si>
    <t>0216.4 Dramaturgie şi scenaristică</t>
  </si>
  <si>
    <t>0219 Studii culturale și managemnt artistic</t>
  </si>
  <si>
    <t>0219.1 Studii culturale și management artistic</t>
  </si>
  <si>
    <t>Ord. MEC Nr. 296 din 11.03.2024</t>
  </si>
  <si>
    <t>Ord. MEC 772 din 27.07.2022</t>
  </si>
  <si>
    <t>Ord. MEC Nr. 392 din 15.04.2021</t>
  </si>
  <si>
    <t>Proces de reacreditare</t>
  </si>
  <si>
    <t xml:space="preserve">Dosar depus la ANACEC Nr.413 din 24.06.2025
</t>
  </si>
  <si>
    <t>Autorizat prin Decizia Senatului nr.10 din
25.06.2025</t>
  </si>
  <si>
    <t>Prima promoție</t>
  </si>
  <si>
    <t>Autorizat provizoriu</t>
  </si>
  <si>
    <t>Ordin MEC nr. 1935 din 30.12.2024</t>
  </si>
  <si>
    <t>Scrisoare către ANACEC nr.400 din 18.06.2025</t>
  </si>
  <si>
    <t>Scrisoare către ANACEC nr.413 din 24.06.2025</t>
  </si>
  <si>
    <t>Scrisoare către ANACEC nr. 400 din 18.06.2025 Ordin MEC Nr. 589 din 26.06.2020</t>
  </si>
  <si>
    <t>5 ani (27.07.2022-27.07.2027)</t>
  </si>
  <si>
    <t>Scrisoare către ANACEC nr. 413 din 26.06.2025 Ordin MEC Nr. 589 din 26.06.2020</t>
  </si>
  <si>
    <t>Ordin MEC Nr. 296 din 11.03.2024</t>
  </si>
  <si>
    <t>Ordin MEC Nr. 1702 din 19.12.2023</t>
  </si>
  <si>
    <t>Ordin MEC nr. 1702 din 19.12.2023</t>
  </si>
  <si>
    <t>0219 Studii culturale și management artistic</t>
  </si>
  <si>
    <t>Arte și studii culturale</t>
  </si>
  <si>
    <t>021.1 Arte audiovizuale</t>
  </si>
  <si>
    <t>Artă cinematografică, televiziune și alte arte 
audiovizuale (creație, cercetare)180 credite</t>
  </si>
  <si>
    <t>autorizat provizoriu 2018</t>
  </si>
  <si>
    <t>021.2 Design</t>
  </si>
  <si>
    <t>Design vestimentar și al produselor textile (creație, cercetare) 180 credite</t>
  </si>
  <si>
    <t>x</t>
  </si>
  <si>
    <t>Design de interior, mediu și arta peisajului (creație, cercetare) 180 credite</t>
  </si>
  <si>
    <t>021.3 Arte vizuale</t>
  </si>
  <si>
    <t>Arte plastice și decorative (creație, cercetare) 180 credite</t>
  </si>
  <si>
    <t xml:space="preserve"> Teoria și istoria artelor plastice (cercetare) 180 credite </t>
  </si>
  <si>
    <t xml:space="preserve"> 021.5 Artă muzicală </t>
  </si>
  <si>
    <t xml:space="preserve"> Muzicologie (creație, cercetare) 180 credite</t>
  </si>
  <si>
    <t>autorizat provizoriu 2015</t>
  </si>
  <si>
    <t xml:space="preserve"> Artă teatrală, coregrafică 180 credite</t>
  </si>
  <si>
    <t xml:space="preserve">021.9 Studii culturale și management artistic </t>
  </si>
  <si>
    <t>Culturologie/Studii culturale și management artistic (cercetare) 180 credite</t>
  </si>
  <si>
    <t>Persoana responsabilă dr. prof.univ. Svetlana Badrajan</t>
  </si>
  <si>
    <t>021.6 Arte teatrale</t>
  </si>
  <si>
    <t>0213.5 Istoria și teoria artelor plastice</t>
  </si>
  <si>
    <t xml:space="preserve">0215.2 Canto </t>
  </si>
  <si>
    <t>Canto                                       (Canto de estradă și jazz)</t>
  </si>
  <si>
    <t>Canto (Canto popular)</t>
  </si>
  <si>
    <t>Canto (Canto academic)</t>
  </si>
  <si>
    <t>0215.3 Dirijat simfonic și de operă</t>
  </si>
  <si>
    <t>0216.3 Scenografie de teatru și cinema</t>
  </si>
  <si>
    <t>0216.3 Dramaturgie și scenaristică</t>
  </si>
  <si>
    <t>0216.4 Teatrologie și management teatral</t>
  </si>
  <si>
    <t>0216.5 Coregrafie</t>
  </si>
  <si>
    <t>Pedagogie muzicală</t>
  </si>
  <si>
    <t>0211 Tehnici audiovizuale și             producție media</t>
  </si>
  <si>
    <t>Arte textile, Arta ceramicii,         Arta metalului</t>
  </si>
  <si>
    <t>Arta interpretării                         instrumentale</t>
  </si>
  <si>
    <t>Instrumente muzică ușoară      și jazz</t>
  </si>
  <si>
    <t>Canto de estradă și jazz</t>
  </si>
  <si>
    <t>Scenografie de teatru                  și cinema</t>
  </si>
  <si>
    <t>Istoria și teoria artelor audiovizuale</t>
  </si>
  <si>
    <t>Patrimoniul cultural și manifestări artistice</t>
  </si>
  <si>
    <t>Total ciclul III - Doctorat</t>
  </si>
  <si>
    <t>Științe umaniste</t>
  </si>
  <si>
    <t>Arta cinematografică, televiziune și alte arte audiovizuale</t>
  </si>
  <si>
    <t xml:space="preserve">021.2 Design </t>
  </si>
  <si>
    <t>Design vestimentar și al produselor textile</t>
  </si>
  <si>
    <t>Design de interior, mediu și arta peisajului</t>
  </si>
  <si>
    <t>Arte plastice și decorative</t>
  </si>
  <si>
    <t>Teoria și istoria artelor plastice</t>
  </si>
  <si>
    <t>021.5 Artă muzicală</t>
  </si>
  <si>
    <t>Muzicologie</t>
  </si>
  <si>
    <t>Artă teatrală, coregrafică</t>
  </si>
  <si>
    <t>021.9 Studii culturale și management artistic</t>
  </si>
  <si>
    <t>Culturologie</t>
  </si>
  <si>
    <t>TOTAL       CICLURILE      I,     II,     III</t>
  </si>
  <si>
    <t>Persoana responsabilă     Plaținda Ludmila  (ciclul I și II)   /   Badrajan Svetlana    (ciclul III)</t>
  </si>
  <si>
    <t xml:space="preserve">                                           </t>
  </si>
  <si>
    <t>Contingentul de studenți în anul academic__________2024-2025___</t>
  </si>
  <si>
    <t>TOTAL ciclurile  I, II, III</t>
  </si>
  <si>
    <t>Dinamica contingentului studenţilor  în anul de studii __________2024-2025___</t>
  </si>
  <si>
    <t>note 10.00 - 9.01</t>
  </si>
  <si>
    <t>note 9.00 -8.01</t>
  </si>
  <si>
    <t>note 8.00 -7.01</t>
  </si>
  <si>
    <t>note 7.00 -6.01</t>
  </si>
  <si>
    <t>note 6.00 -5.00</t>
  </si>
  <si>
    <t>TOTAL   ciclurile  I, II, III</t>
  </si>
  <si>
    <t>1.  0114 Formarea profesorilor (cu frecvență)</t>
  </si>
  <si>
    <t xml:space="preserve"> 0114 Formarea profesorilor (cu frecvență redusă)</t>
  </si>
  <si>
    <t>3.  0212 Design vestimentar și design interior</t>
  </si>
  <si>
    <t>4.  0213 Arte plastice</t>
  </si>
  <si>
    <t>5.   0214 Arte decorative aplicate</t>
  </si>
  <si>
    <t>6.   0215 Muzica</t>
  </si>
  <si>
    <t>9,69 *</t>
  </si>
  <si>
    <t>7.    0216 Arte teatrale</t>
  </si>
  <si>
    <t>8.   0219  Studii culturale și management artistic</t>
  </si>
  <si>
    <t xml:space="preserve">Persoana responsabilă     Plaținda Ludmila  </t>
  </si>
  <si>
    <t>* Certificat de absolvire a studiilor medii generale</t>
  </si>
  <si>
    <t>Profire Anatolie</t>
  </si>
  <si>
    <t>Certificat</t>
  </si>
  <si>
    <t>Grăjdianu Andrian</t>
  </si>
  <si>
    <t>fără ocrotire părintească / curatelă</t>
  </si>
  <si>
    <t>Dispoziția nr.11 din 20.01.2021 Direcția Generală Asistență Socială , Protecție a familiei și copilului  r. Fălești</t>
  </si>
  <si>
    <t>Bacinschii Alexandr</t>
  </si>
  <si>
    <t>021 Arte/ Instrumente populare</t>
  </si>
  <si>
    <t xml:space="preserve">grad de dizabilitate </t>
  </si>
  <si>
    <t>CI2420954 din 04.06.2024</t>
  </si>
  <si>
    <t>Chilat Bogdan</t>
  </si>
  <si>
    <t>dificiențe fizice senzoriale</t>
  </si>
  <si>
    <t>nu este confirmare</t>
  </si>
  <si>
    <r>
      <t xml:space="preserve">              Evidența studenților rămași fără ocrotire părintească, a celor cu grad de dizabilitate sever sau accentuat, romi  în anul de studii </t>
    </r>
    <r>
      <rPr>
        <b/>
        <u/>
        <sz val="12"/>
        <color theme="1"/>
        <rFont val="Times New Roman"/>
        <family val="1"/>
        <charset val="204"/>
      </rPr>
      <t>2024-2025</t>
    </r>
  </si>
  <si>
    <r>
      <t xml:space="preserve">Contingentul de studenţi, absolvenți ai instituțiilor de învățământ din unitățile administrativ-teritoriale din stânga Nistrului și municipiul Bender, în anul de studii </t>
    </r>
    <r>
      <rPr>
        <b/>
        <u/>
        <sz val="12"/>
        <color theme="1"/>
        <rFont val="Times New Roman"/>
        <family val="1"/>
        <charset val="204"/>
      </rPr>
      <t>2024-2025</t>
    </r>
  </si>
  <si>
    <r>
      <t xml:space="preserve">Reuşita studenţilor în anul de studii </t>
    </r>
    <r>
      <rPr>
        <b/>
        <u/>
        <sz val="11"/>
        <color theme="1"/>
        <rFont val="Times New Roman"/>
        <family val="1"/>
        <charset val="204"/>
      </rPr>
      <t>2024-2025</t>
    </r>
  </si>
  <si>
    <r>
      <t xml:space="preserve">Calitatea studiilor, pe domenii de formare proferională, în anul de studii </t>
    </r>
    <r>
      <rPr>
        <b/>
        <u/>
        <sz val="12"/>
        <color theme="1"/>
        <rFont val="Times New Roman"/>
        <family val="1"/>
        <charset val="204"/>
      </rPr>
      <t>2024-2025</t>
    </r>
  </si>
  <si>
    <t>Blocul nr.1 de studii din str. Al. Mateevici 111</t>
  </si>
  <si>
    <t>Blocul nr.3 de studii din str. 31 August 137</t>
  </si>
  <si>
    <t>Cămin studențesc nr.1 din str. Armenească 40</t>
  </si>
  <si>
    <t>Cămin studențesc nr.2 din str. Hristo Botev 4/1</t>
  </si>
  <si>
    <r>
      <t xml:space="preserve">Mentenanța patrimoniului din subordine în anul de studii </t>
    </r>
    <r>
      <rPr>
        <b/>
        <u/>
        <sz val="11"/>
        <rFont val="Times New Roman"/>
        <family val="1"/>
        <charset val="204"/>
      </rPr>
      <t>2024-2025</t>
    </r>
  </si>
  <si>
    <t>Categoriile de personal, în anul de studii 2024-2025</t>
  </si>
  <si>
    <t>Total (orei)</t>
  </si>
  <si>
    <t xml:space="preserve">Nr. de ore (titulare) </t>
  </si>
  <si>
    <t>Nr. de orei (cumul extern)</t>
  </si>
  <si>
    <t>50,27</t>
  </si>
  <si>
    <t>16783</t>
  </si>
  <si>
    <t>113</t>
  </si>
  <si>
    <t>49,87</t>
  </si>
  <si>
    <t>13871</t>
  </si>
  <si>
    <t>0,4</t>
  </si>
  <si>
    <t>2912</t>
  </si>
  <si>
    <t>42</t>
  </si>
  <si>
    <t>1</t>
  </si>
  <si>
    <t>67</t>
  </si>
  <si>
    <t>44,72</t>
  </si>
  <si>
    <t>1422</t>
  </si>
  <si>
    <t>45</t>
  </si>
  <si>
    <t>13350</t>
  </si>
  <si>
    <t>18,64</t>
  </si>
  <si>
    <t>10223</t>
  </si>
  <si>
    <t>41</t>
  </si>
  <si>
    <t>18,16</t>
  </si>
  <si>
    <t>8840</t>
  </si>
  <si>
    <t>0,48</t>
  </si>
  <si>
    <t>1383</t>
  </si>
  <si>
    <t>10</t>
  </si>
  <si>
    <t>17</t>
  </si>
  <si>
    <t>16,54</t>
  </si>
  <si>
    <t>859</t>
  </si>
  <si>
    <t>22</t>
  </si>
  <si>
    <t>7688</t>
  </si>
  <si>
    <t>2,31</t>
  </si>
  <si>
    <t>210</t>
  </si>
  <si>
    <t>4</t>
  </si>
  <si>
    <t>3</t>
  </si>
  <si>
    <t>1,12</t>
  </si>
  <si>
    <t>55,44</t>
  </si>
  <si>
    <t>14695</t>
  </si>
  <si>
    <t>81</t>
  </si>
  <si>
    <t>54,63</t>
  </si>
  <si>
    <t>11678</t>
  </si>
  <si>
    <t>0,81</t>
  </si>
  <si>
    <t>3017</t>
  </si>
  <si>
    <t>9</t>
  </si>
  <si>
    <t>20</t>
  </si>
  <si>
    <t>29</t>
  </si>
  <si>
    <t>49,99</t>
  </si>
  <si>
    <t>2374</t>
  </si>
  <si>
    <t>23</t>
  </si>
  <si>
    <t>11294</t>
  </si>
  <si>
    <t>27,41</t>
  </si>
  <si>
    <t>7415</t>
  </si>
  <si>
    <t>38</t>
  </si>
  <si>
    <t>26,93</t>
  </si>
  <si>
    <t>5540</t>
  </si>
  <si>
    <t>1875</t>
  </si>
  <si>
    <t>2</t>
  </si>
  <si>
    <t>12</t>
  </si>
  <si>
    <t>20,32</t>
  </si>
  <si>
    <t>935</t>
  </si>
  <si>
    <t>11</t>
  </si>
  <si>
    <t>5782</t>
  </si>
  <si>
    <t>25,50</t>
  </si>
  <si>
    <t>1529</t>
  </si>
  <si>
    <t>26</t>
  </si>
  <si>
    <t>960</t>
  </si>
  <si>
    <t>0,15</t>
  </si>
  <si>
    <t>569</t>
  </si>
  <si>
    <t>21,09</t>
  </si>
  <si>
    <t>353</t>
  </si>
  <si>
    <t>1010</t>
  </si>
  <si>
    <t>155,15</t>
  </si>
  <si>
    <t>45754</t>
  </si>
  <si>
    <t>298</t>
  </si>
  <si>
    <t>152,98</t>
  </si>
  <si>
    <t>36957</t>
  </si>
  <si>
    <t>2,17</t>
  </si>
  <si>
    <t>8797</t>
  </si>
  <si>
    <t>62</t>
  </si>
  <si>
    <t>116</t>
  </si>
  <si>
    <t>152,83</t>
  </si>
  <si>
    <t>5943</t>
  </si>
  <si>
    <t>5</t>
  </si>
  <si>
    <t>90</t>
  </si>
  <si>
    <t>39194</t>
  </si>
  <si>
    <t>24,42</t>
  </si>
  <si>
    <t>5101</t>
  </si>
  <si>
    <t>102</t>
  </si>
  <si>
    <t>24,27</t>
  </si>
  <si>
    <t>4142</t>
  </si>
  <si>
    <t>959</t>
  </si>
  <si>
    <t>16</t>
  </si>
  <si>
    <t>15</t>
  </si>
  <si>
    <t>13</t>
  </si>
  <si>
    <t>32</t>
  </si>
  <si>
    <t>78,14</t>
  </si>
  <si>
    <t>2078</t>
  </si>
  <si>
    <t>14</t>
  </si>
  <si>
    <t>11681</t>
  </si>
  <si>
    <t>8,75</t>
  </si>
  <si>
    <t>8</t>
  </si>
  <si>
    <t>6</t>
  </si>
  <si>
    <t>0,95</t>
  </si>
  <si>
    <t>Alte categorii de personal (inclusiv modele)</t>
  </si>
  <si>
    <t>185,65</t>
  </si>
  <si>
    <t>4919</t>
  </si>
  <si>
    <t>197</t>
  </si>
  <si>
    <t>175,65</t>
  </si>
  <si>
    <t>33</t>
  </si>
  <si>
    <t>143</t>
  </si>
  <si>
    <t>135,15</t>
  </si>
  <si>
    <t>35</t>
  </si>
  <si>
    <t>12,50</t>
  </si>
  <si>
    <t>9,5%**</t>
  </si>
  <si>
    <t>1,02%</t>
  </si>
  <si>
    <t>2,2%</t>
  </si>
  <si>
    <t>9,94%</t>
  </si>
  <si>
    <t>16,45%</t>
  </si>
  <si>
    <t>1,04%</t>
  </si>
  <si>
    <t xml:space="preserve">1,04% </t>
  </si>
  <si>
    <t>7,48%</t>
  </si>
  <si>
    <t>** B2-C2 cu certificate</t>
  </si>
  <si>
    <t>Mexica</t>
  </si>
  <si>
    <t xml:space="preserve">Pedagogia dansului </t>
  </si>
  <si>
    <t>Arta interpretării instrumentale (Instrumente orchestrale)</t>
  </si>
  <si>
    <t>Arta interpretării instrumentale (Instrumente muzică ușoară și jazz)</t>
  </si>
  <si>
    <t>Arta interpretării vocale (Canto academic)</t>
  </si>
  <si>
    <t xml:space="preserve">China </t>
  </si>
  <si>
    <r>
      <t xml:space="preserve">Studenți străini în anul academic </t>
    </r>
    <r>
      <rPr>
        <b/>
        <u/>
        <sz val="12"/>
        <color theme="1"/>
        <rFont val="Times New Roman"/>
        <family val="1"/>
        <charset val="204"/>
      </rPr>
      <t>2024-2025</t>
    </r>
  </si>
  <si>
    <t>Asigurarea studenţilor cu locuri în cămine în anul de studii  2024-2025</t>
  </si>
  <si>
    <t>Căminul 1</t>
  </si>
  <si>
    <t>Cojocaru Natalia,    șef Cămin Nr. 1     tel: 069621661</t>
  </si>
  <si>
    <t>Căminul 2</t>
  </si>
  <si>
    <t>Damaschin Mariana, șef Cămin nr.2 tel: 079064014</t>
  </si>
  <si>
    <t>Prorector PAG Vasilii PUȘCAȘ</t>
  </si>
  <si>
    <r>
      <t>Organe de autoguvernanță studențească, anul de studii</t>
    </r>
    <r>
      <rPr>
        <b/>
        <u/>
        <sz val="12"/>
        <color theme="1"/>
        <rFont val="Times New Roman"/>
        <charset val="204"/>
      </rPr>
      <t xml:space="preserve"> 2025-2026</t>
    </r>
  </si>
  <si>
    <r>
      <rPr>
        <b/>
        <sz val="11"/>
        <color theme="1"/>
        <rFont val="Times New Roman"/>
        <charset val="204"/>
      </rPr>
      <t xml:space="preserve">Nr.de organizații studențești și temeiul instituirii lor </t>
    </r>
    <r>
      <rPr>
        <sz val="11"/>
        <color theme="1"/>
        <rFont val="Times New Roman"/>
        <charset val="204"/>
      </rPr>
      <t>(nr.hotărîrii și data)</t>
    </r>
  </si>
  <si>
    <t>27 membri</t>
  </si>
  <si>
    <t>• promovează interesele studenţilor în cadrul universităţii;</t>
  </si>
  <si>
    <t>Președinte: 
Znacovan Felicia</t>
  </si>
  <si>
    <t xml:space="preserve">068424201
senatul.studentesc.amtap@gmail.com </t>
  </si>
  <si>
    <t>• prin deciziile adoptate influenţează frecvenţa, reuşita, disciplina de studii şi comportamentul studenţilor;</t>
  </si>
  <si>
    <t>Vice-președinte:
Adriana Aparatu</t>
  </si>
  <si>
    <t xml:space="preserve">068263820
adrianaaparatu2@gmail.com
</t>
  </si>
  <si>
    <t>• colaborează cu studenţi din ţară şi din străinătate;</t>
  </si>
  <si>
    <t>Vice-președinte: 
Gamurar Ion</t>
  </si>
  <si>
    <t xml:space="preserve">078490225
iongromov33@gmail.com
</t>
  </si>
  <si>
    <t>• înaintează rectoratului propuneri, privind candidaturile studenţilor pentru acordarea burselor de merit şi primelor;</t>
  </si>
  <si>
    <t>Secretar Tehnic: 
Grib Cristina</t>
  </si>
  <si>
    <t>060080998
ckamenskaia@bk.ru</t>
  </si>
  <si>
    <t>• participă la repartizarea studenţilor la practica de producere;</t>
  </si>
  <si>
    <t>Șef Sector Instructiv-Didactic: Țurcan Olga</t>
  </si>
  <si>
    <t>069688266
turcanolga19@gmail.com</t>
  </si>
  <si>
    <t>• înaintează rectoratului şi decanatelor propuneri referitor la perfecţionarea procesului de studii şi organizarea activităţilor extracurriculare ale studenţilor;</t>
  </si>
  <si>
    <t>Șef Sector Științific: 
Alexandrina Corcescu</t>
  </si>
  <si>
    <t>061014476
alexandrinacorcescu4@gmail.com</t>
  </si>
  <si>
    <t>• în colaborare cu şefii subdiviziunilor funcţionale ale AMTAP organizează conferinţe, diferite concursuri, spartachiade, întâlniri cu personalităţi din ţară şi din străinătate;</t>
  </si>
  <si>
    <t>Șef Sector Sportiv:
Mădălina Gabură</t>
  </si>
  <si>
    <t>068546525
mmgab172@gmail.com</t>
  </si>
  <si>
    <t>• studiază condiţiile de viaţă ale studenţilor în cămine, înaintează propuneri de perfecţionare a acestora;</t>
  </si>
  <si>
    <t>Șef Sector Social:
Alexandrina Ciorăscu</t>
  </si>
  <si>
    <t>067527213
shiy1454@gmail.com</t>
  </si>
  <si>
    <t>• invită studenţii restanţieri pentru discuţii individuale în cadrul şedinţelor;</t>
  </si>
  <si>
    <t xml:space="preserve">Șef Sector Ecologic: 
Ana Popescu </t>
  </si>
  <si>
    <t>067537529
popescu.anna88@gmail.com</t>
  </si>
  <si>
    <t>• colaborează cu mijloacele Mass-media în vederea promovării imaginii favorabile a universităţii şi Senatului Studenţesc al AMTAP;</t>
  </si>
  <si>
    <t>Șef Sector Relații: 
Adrian Popescu</t>
  </si>
  <si>
    <t>068820194
adrianpopescu412@gmail.com</t>
  </si>
  <si>
    <t>• participă în compania de admitere la universitate;</t>
  </si>
  <si>
    <t>Șef Sector Artistic: 
 Hanganu Alexandru</t>
  </si>
  <si>
    <t>079068481
hangrig05@gmail.com</t>
  </si>
  <si>
    <t>• Senatul Studenţesc al AMTAP funcţionează în baza principiilor democratice şi egalităţii opiniilor liber exprimate.</t>
  </si>
  <si>
    <t xml:space="preserve">Znacovan Felicia </t>
  </si>
  <si>
    <t>1. THE EUROPEAN IDENTITY DEVELOPMENT THROUGH CULTURE IN THE PROCESS OF EUROPEAN INTEGRATION (TEIDCIPEI)</t>
  </si>
  <si>
    <t>01/11/2022 – 31/12/2025</t>
  </si>
  <si>
    <t xml:space="preserve">ERASMUS-JMO-2022-MODULE (internațional), Project number: 101085561 </t>
  </si>
  <si>
    <t xml:space="preserve"> 2. EU Circular Economy Network for All: Consumer Protection through reducing, reusing, repairing (ECO4ALL)</t>
  </si>
  <si>
    <t>07/11/2023 - 06/11/2027</t>
  </si>
  <si>
    <t>COST Action: CA22124(internațional)</t>
  </si>
  <si>
    <t xml:space="preserve">state membre ale UE </t>
  </si>
  <si>
    <t xml:space="preserve">1.Capela Corală Academică „Doina” la un centenar de activitate (cercetare și digitalizare a materialelor istorice și a 
creațiilor corale ale compozitorilor din RM, incluse în repertoriul Capelei) </t>
  </si>
  <si>
    <t>01/08/2025-31/12/2026</t>
  </si>
  <si>
    <t xml:space="preserve"> Apel „Stimularea excelenței  
cercetărilor științifice 2025-2026”, Ordin din 22 iulie 2025,  N r. 19-PC,  Cifrul  proiectului 25.80012.0807.36SE </t>
  </si>
  <si>
    <t>Pers. respons.: T. Comendant, dr., conf. univ. Prorector AȘC</t>
  </si>
  <si>
    <t>nu sunt</t>
  </si>
  <si>
    <r>
      <t xml:space="preserve">Articole, studii publicate în reviste (de categoria A, B, C) şi culegeri ştiinţifice naţionale în limbile română sau rusă-22.                                   Articole, studii publicate în reviste (de categoria A,B,C)  şi culegeri ştiinţifice naţionale și internaționale într-o limbă străină-5.  Total: </t>
    </r>
    <r>
      <rPr>
        <b/>
        <sz val="11"/>
        <color theme="1"/>
        <rFont val="Times New Roman"/>
        <family val="1"/>
        <charset val="204"/>
      </rPr>
      <t>27</t>
    </r>
  </si>
  <si>
    <r>
      <t xml:space="preserve">cursuri digitale interactive - </t>
    </r>
    <r>
      <rPr>
        <b/>
        <sz val="11"/>
        <color theme="1"/>
        <rFont val="Times New Roman"/>
        <family val="1"/>
        <charset val="204"/>
      </rPr>
      <t>9</t>
    </r>
  </si>
  <si>
    <r>
      <t xml:space="preserve">Teze științifice - </t>
    </r>
    <r>
      <rPr>
        <b/>
        <sz val="11"/>
        <color theme="1"/>
        <rFont val="Times New Roman"/>
        <family val="1"/>
        <charset val="204"/>
      </rPr>
      <t>9</t>
    </r>
  </si>
  <si>
    <r>
      <t xml:space="preserve">Articole, studii publicate în reviste (de categoria A, B, C) şi culegeri ştiinţifice naţionale în limbile română sau rusă-26.                                  Articole, studii publicate în reviste (de categoria A,B,C)  şi culegeri ştiinţifice naţionale și internaționale într-o limbă străină-5. Total - </t>
    </r>
    <r>
      <rPr>
        <b/>
        <sz val="11"/>
        <color theme="1"/>
        <rFont val="Times New Roman"/>
        <family val="1"/>
        <charset val="204"/>
      </rPr>
      <t>31</t>
    </r>
  </si>
  <si>
    <r>
      <t xml:space="preserve"> cursuri digitale interactive - </t>
    </r>
    <r>
      <rPr>
        <b/>
        <sz val="11"/>
        <color theme="1"/>
        <rFont val="Times New Roman"/>
        <family val="1"/>
        <charset val="204"/>
      </rPr>
      <t>7</t>
    </r>
  </si>
  <si>
    <r>
      <t>Teze științifice -</t>
    </r>
    <r>
      <rPr>
        <b/>
        <sz val="11"/>
        <color theme="1"/>
        <rFont val="Times New Roman"/>
        <family val="1"/>
        <charset val="204"/>
      </rPr>
      <t>15</t>
    </r>
  </si>
  <si>
    <t>FAM</t>
  </si>
  <si>
    <r>
      <t>Articole, studii publicate în reviste (de categoria A, B, C) şi culegeri ştiinţifice naţionale în limbile română sau rusă-31.                                      Articole, studii publicate în reviste (de categoria A,B,C)  şi culegeri ştiinţifice naţionale și internaționale într-o limbă străină-7.  Total -</t>
    </r>
    <r>
      <rPr>
        <b/>
        <sz val="11"/>
        <color theme="1"/>
        <rFont val="Times New Roman"/>
        <family val="1"/>
        <charset val="204"/>
      </rPr>
      <t xml:space="preserve"> 38</t>
    </r>
  </si>
  <si>
    <r>
      <rPr>
        <b/>
        <sz val="11"/>
        <color theme="1"/>
        <rFont val="Times New Roman"/>
        <family val="1"/>
        <charset val="204"/>
      </rPr>
      <t>ghid metodic-2; suport de curs-2</t>
    </r>
    <r>
      <rPr>
        <sz val="11"/>
        <color theme="1"/>
        <rFont val="Times New Roman"/>
        <family val="1"/>
        <charset val="204"/>
      </rPr>
      <t xml:space="preserve">= </t>
    </r>
    <r>
      <rPr>
        <b/>
        <sz val="11"/>
        <color theme="1"/>
        <rFont val="Times New Roman"/>
        <family val="1"/>
        <charset val="204"/>
      </rPr>
      <t xml:space="preserve">4 </t>
    </r>
    <r>
      <rPr>
        <sz val="11"/>
        <color theme="1"/>
        <rFont val="Times New Roman"/>
        <family val="1"/>
        <charset val="204"/>
      </rPr>
      <t xml:space="preserve">   / cursuri digitale interactive - </t>
    </r>
    <r>
      <rPr>
        <b/>
        <sz val="11"/>
        <color theme="1"/>
        <rFont val="Times New Roman"/>
        <family val="1"/>
        <charset val="204"/>
      </rPr>
      <t>2</t>
    </r>
    <r>
      <rPr>
        <sz val="11"/>
        <color theme="1"/>
        <rFont val="Times New Roman"/>
        <family val="1"/>
        <charset val="204"/>
      </rPr>
      <t xml:space="preserve">           </t>
    </r>
  </si>
  <si>
    <r>
      <t xml:space="preserve">Teze științifice - </t>
    </r>
    <r>
      <rPr>
        <b/>
        <sz val="11"/>
        <color theme="1"/>
        <rFont val="Times New Roman"/>
        <family val="1"/>
        <charset val="204"/>
      </rPr>
      <t xml:space="preserve">21/  </t>
    </r>
    <r>
      <rPr>
        <sz val="11"/>
        <color theme="1"/>
        <rFont val="Times New Roman"/>
        <family val="1"/>
        <charset val="204"/>
      </rPr>
      <t>Lucrări</t>
    </r>
    <r>
      <rPr>
        <b/>
        <sz val="11"/>
        <color theme="1"/>
        <rFont val="Times New Roman"/>
        <family val="1"/>
        <charset val="204"/>
      </rPr>
      <t xml:space="preserve"> </t>
    </r>
    <r>
      <rPr>
        <sz val="11"/>
        <color theme="1"/>
        <rFont val="Times New Roman"/>
        <family val="1"/>
        <charset val="204"/>
      </rPr>
      <t xml:space="preserve">componistice- </t>
    </r>
    <r>
      <rPr>
        <b/>
        <sz val="11"/>
        <color theme="1"/>
        <rFont val="Times New Roman"/>
        <family val="1"/>
        <charset val="204"/>
      </rPr>
      <t>12</t>
    </r>
  </si>
  <si>
    <r>
      <t xml:space="preserve">Articole, studii publicate în reviste (de categoria A, B, C) şi culegeri ştiinţifice naţionale în limbile română sau rusă-6.                                       Articole, studii publicate în reviste (de categoria A,B,C)  şi culegeri ştiinţifice naţionale și internaționale într-o limbă străină - 17.                                          Articole, studii publicate în reviste (de categoria A,B,C)  şi culegeri ştiinţifice naţionale și internaționale într-o limbă străină-3                                          Articole, studii publicate într-o revistă cu factor de impact-1. Total - </t>
    </r>
    <r>
      <rPr>
        <b/>
        <sz val="11"/>
        <color theme="1"/>
        <rFont val="Times New Roman"/>
        <family val="1"/>
        <charset val="204"/>
      </rPr>
      <t>21</t>
    </r>
  </si>
  <si>
    <r>
      <t xml:space="preserve">cursuri digitale interactive - </t>
    </r>
    <r>
      <rPr>
        <b/>
        <sz val="11"/>
        <color theme="1"/>
        <rFont val="Times New Roman"/>
        <family val="1"/>
        <charset val="204"/>
      </rPr>
      <t>16</t>
    </r>
  </si>
  <si>
    <t>TOTAL AMTAP:</t>
  </si>
  <si>
    <t xml:space="preserve">                          -</t>
  </si>
  <si>
    <t>4+34=38</t>
  </si>
  <si>
    <t>54+12= 66</t>
  </si>
  <si>
    <r>
      <rPr>
        <b/>
        <sz val="11"/>
        <color theme="1"/>
        <rFont val="Times New Roman"/>
        <family val="1"/>
        <charset val="204"/>
      </rPr>
      <t>Tatiana Comendant</t>
    </r>
    <r>
      <rPr>
        <sz val="11"/>
        <color theme="1"/>
        <rFont val="Times New Roman"/>
        <family val="1"/>
        <charset val="204"/>
      </rPr>
      <t>, dr. conf. univ.</t>
    </r>
  </si>
  <si>
    <t>Manifestății științifice/de creație</t>
  </si>
  <si>
    <t>Manifestația științifică</t>
  </si>
  <si>
    <t>Tipul de manifestație (conferință, simpozion, lansare de carte, expoziție etc.)</t>
  </si>
  <si>
    <r>
      <rPr>
        <b/>
        <sz val="11"/>
        <color theme="1"/>
        <rFont val="Times New Roman"/>
        <family val="1"/>
        <charset val="204"/>
      </rPr>
      <t>Seminarul</t>
    </r>
    <r>
      <rPr>
        <sz val="11"/>
        <color theme="1"/>
        <rFont val="Times New Roman"/>
        <family val="1"/>
        <charset val="204"/>
      </rPr>
      <t xml:space="preserve"> Repubican Metodico-aplecativ organizat</t>
    </r>
    <r>
      <rPr>
        <b/>
        <sz val="11"/>
        <color theme="1"/>
        <rFont val="Times New Roman"/>
        <family val="1"/>
        <charset val="204"/>
      </rPr>
      <t xml:space="preserve"> în AMTAP</t>
    </r>
    <r>
      <rPr>
        <sz val="11"/>
        <color theme="1"/>
        <rFont val="Times New Roman"/>
        <family val="1"/>
        <charset val="204"/>
      </rPr>
      <t xml:space="preserve"> cu prilejul aniversării de 65 de ani de la fondarea Scolii de Arte Plasticve „Alexei Șciusev” „Viziuni moderne în învățământul extrașcolar artistic” . Durata cursului – 30 ore academice. </t>
    </r>
  </si>
  <si>
    <t>seminar</t>
  </si>
  <si>
    <t>național</t>
  </si>
  <si>
    <t>Direcția Generală Cultură și Patrimoniul Cultural, Școala de Arte „Alexei Șciusev”, mun. Chișinău, str. Alexandru cel Bun, 19.</t>
  </si>
  <si>
    <r>
      <rPr>
        <b/>
        <sz val="11"/>
        <color theme="1"/>
        <rFont val="Times New Roman"/>
        <family val="1"/>
        <charset val="204"/>
      </rPr>
      <t>AMTAP 25.09.2024
20.12.2024</t>
    </r>
    <r>
      <rPr>
        <sz val="11"/>
        <color theme="1"/>
        <rFont val="Times New Roman"/>
        <family val="1"/>
        <charset val="204"/>
      </rPr>
      <t xml:space="preserve">
</t>
    </r>
  </si>
  <si>
    <t>prezență</t>
  </si>
  <si>
    <r>
      <t xml:space="preserve">Conferinţa ştiinţifico - practică națională a studenților și masteranzilor AMTAP (offline și online). </t>
    </r>
    <r>
      <rPr>
        <b/>
        <i/>
        <sz val="11"/>
        <color theme="1"/>
        <rFont val="Times New Roman"/>
        <family val="1"/>
        <charset val="204"/>
      </rPr>
      <t>Democraţia şi educaţia prin cultură – repere ale integrăriieuropene</t>
    </r>
    <r>
      <rPr>
        <b/>
        <sz val="11"/>
        <color theme="1"/>
        <rFont val="Times New Roman"/>
        <family val="1"/>
        <charset val="204"/>
      </rPr>
      <t xml:space="preserve"> 16.05.2025, Chișinău.</t>
    </r>
  </si>
  <si>
    <t>conferință</t>
  </si>
  <si>
    <t>AMTAP 16.05.2025</t>
  </si>
  <si>
    <t>mixt</t>
  </si>
  <si>
    <r>
      <rPr>
        <b/>
        <sz val="11"/>
        <color theme="1"/>
        <rFont val="Times New Roman"/>
        <family val="1"/>
        <charset val="204"/>
      </rPr>
      <t xml:space="preserve">Conferința științifică națională a doctoranzilor și conducătorilor de doctorat </t>
    </r>
    <r>
      <rPr>
        <b/>
        <i/>
        <sz val="11"/>
        <color theme="1"/>
        <rFont val="Times New Roman"/>
        <family val="1"/>
        <charset val="204"/>
      </rPr>
      <t>CULTURA și ARTA: cercetare, valorificare, promovare,</t>
    </r>
    <r>
      <rPr>
        <b/>
        <sz val="11"/>
        <color theme="1"/>
        <rFont val="Times New Roman"/>
        <family val="1"/>
        <charset val="204"/>
      </rPr>
      <t xml:space="preserve"> la 06 decembrie, 2024.</t>
    </r>
  </si>
  <si>
    <t>AMTAP 06.12.2024</t>
  </si>
  <si>
    <r>
      <rPr>
        <b/>
        <sz val="11"/>
        <color theme="1"/>
        <rFont val="Times New Roman"/>
        <family val="1"/>
        <charset val="204"/>
      </rPr>
      <t>Conferinţa</t>
    </r>
    <r>
      <rPr>
        <sz val="11"/>
        <color theme="1"/>
        <rFont val="Times New Roman"/>
        <family val="1"/>
        <charset val="204"/>
      </rPr>
      <t xml:space="preserve"> </t>
    </r>
    <r>
      <rPr>
        <b/>
        <sz val="11"/>
        <color theme="1"/>
        <rFont val="Times New Roman"/>
        <family val="1"/>
        <charset val="204"/>
      </rPr>
      <t xml:space="preserve">ştiinţifică internaţională cu genericul </t>
    </r>
    <r>
      <rPr>
        <b/>
        <i/>
        <sz val="11"/>
        <color theme="1"/>
        <rFont val="Times New Roman"/>
        <family val="1"/>
        <charset val="204"/>
      </rPr>
      <t xml:space="preserve">Învăţământul artistic – dimensiuni culturale. </t>
    </r>
    <r>
      <rPr>
        <b/>
        <sz val="11"/>
        <color theme="1"/>
        <rFont val="Times New Roman"/>
        <family val="1"/>
        <charset val="204"/>
      </rPr>
      <t>AMTAP, Chișinău.</t>
    </r>
  </si>
  <si>
    <t>internațional</t>
  </si>
  <si>
    <t>AMTAP 11.04.2025</t>
  </si>
  <si>
    <r>
      <t xml:space="preserve">a XVII - a </t>
    </r>
    <r>
      <rPr>
        <b/>
        <sz val="11"/>
        <color theme="1"/>
        <rFont val="Times New Roman"/>
        <family val="1"/>
        <charset val="204"/>
      </rPr>
      <t xml:space="preserve">Conferință </t>
    </r>
    <r>
      <rPr>
        <sz val="11"/>
        <color theme="1"/>
        <rFont val="Times New Roman"/>
        <family val="1"/>
        <charset val="204"/>
      </rPr>
      <t xml:space="preserve">internaţională „Particularități ale educației artistice în sistemele formal, nonformal și informal”, Iași, 14-16 noiembrie 2024, Universitatea Națională de Arte „George Enescu”.
</t>
    </r>
  </si>
  <si>
    <r>
      <t xml:space="preserve">AMTAP </t>
    </r>
    <r>
      <rPr>
        <sz val="11"/>
        <color theme="1"/>
        <rFont val="Times New Roman"/>
        <family val="1"/>
        <charset val="204"/>
      </rPr>
      <t>participare</t>
    </r>
  </si>
  <si>
    <t>14-16.11.24</t>
  </si>
  <si>
    <r>
      <rPr>
        <b/>
        <sz val="11"/>
        <color theme="1"/>
        <rFont val="Times New Roman"/>
        <family val="1"/>
        <charset val="204"/>
      </rPr>
      <t>Conferință</t>
    </r>
    <r>
      <rPr>
        <sz val="11"/>
        <color theme="1"/>
        <rFont val="Times New Roman"/>
        <family val="1"/>
        <charset val="204"/>
      </rPr>
      <t xml:space="preserve"> științifică internațională organizată în contextul Zilei Internaționale a femeilor și fetelor cu activități în domeniul științei Iași-Chișinău-Lviv. </t>
    </r>
  </si>
  <si>
    <r>
      <rPr>
        <b/>
        <sz val="11"/>
        <color theme="1"/>
        <rFont val="Times New Roman"/>
        <family val="1"/>
        <charset val="204"/>
      </rPr>
      <t>AMTAP</t>
    </r>
    <r>
      <rPr>
        <sz val="11"/>
        <color theme="1"/>
        <rFont val="Times New Roman"/>
        <family val="1"/>
        <charset val="204"/>
      </rPr>
      <t xml:space="preserve"> participare</t>
    </r>
  </si>
  <si>
    <t>11-12.02.25</t>
  </si>
  <si>
    <r>
      <rPr>
        <b/>
        <sz val="11"/>
        <color theme="1"/>
        <rFont val="Times New Roman"/>
        <family val="1"/>
        <charset val="204"/>
      </rPr>
      <t>Conferinţa</t>
    </r>
    <r>
      <rPr>
        <sz val="11"/>
        <color theme="1"/>
        <rFont val="Times New Roman"/>
        <family val="1"/>
        <charset val="204"/>
      </rPr>
      <t xml:space="preserve"> ştiinţifică internaţională din Sankt-Petersburg 
МИНИСТЕРСТВО КУЛЬТУРЫ РОССИЙСКОЙ ФЕДЕРАЦИИ РОССИЙСКИЙ ИНСТИТУТ ИСТОРИИ ИСКУССТВ Международная научно-практическая конференция Феодосий Антонович Рубцов (к 120-летию со дня рождения). Санкт-Петербург, РИИИ, 2024. 18.12.2024.
</t>
    </r>
  </si>
  <si>
    <r>
      <rPr>
        <b/>
        <sz val="11"/>
        <color theme="1"/>
        <rFont val="Times New Roman"/>
        <family val="1"/>
        <charset val="204"/>
      </rPr>
      <t>Conferinț</t>
    </r>
    <r>
      <rPr>
        <sz val="11"/>
        <color theme="1"/>
        <rFont val="Times New Roman"/>
        <family val="1"/>
        <charset val="204"/>
      </rPr>
      <t>a științifico-practică internațională «Актуальные проблемы монументального искусства — 2025», Universitatea de Stat a Tehnologiilor Industriale și de Design, martie 2025, Sankt Petersburg, Rusia.</t>
    </r>
  </si>
  <si>
    <t>martie 2025</t>
  </si>
  <si>
    <r>
      <t xml:space="preserve"> Simpozionul științifico - practic  internațional AMTAP </t>
    </r>
    <r>
      <rPr>
        <b/>
        <i/>
        <sz val="11"/>
        <color theme="1"/>
        <rFont val="Times New Roman"/>
        <family val="1"/>
        <charset val="204"/>
      </rPr>
      <t>Memoria ca zestre: 100 de ani de la nașterea scriitoarei Nina Cassian,</t>
    </r>
    <r>
      <rPr>
        <b/>
        <sz val="11"/>
        <color theme="1"/>
        <rFont val="Times New Roman"/>
        <family val="1"/>
        <charset val="204"/>
      </rPr>
      <t xml:space="preserve"> la 15 noiembrie, 2024. </t>
    </r>
  </si>
  <si>
    <t>simpozion</t>
  </si>
  <si>
    <t>AMTAP,  15.11.2024</t>
  </si>
  <si>
    <r>
      <rPr>
        <b/>
        <sz val="11"/>
        <color theme="1"/>
        <rFont val="Times New Roman"/>
        <family val="1"/>
        <charset val="204"/>
      </rPr>
      <t>Expoziție de artă plastică</t>
    </r>
    <r>
      <rPr>
        <sz val="11"/>
        <color theme="1"/>
        <rFont val="Times New Roman"/>
        <family val="1"/>
        <charset val="204"/>
      </rPr>
      <t xml:space="preserve"> Sărbătoarea Brâncuși, Centrul Expozițional UAP Constantin Brâncuși, Chișinău.</t>
    </r>
  </si>
  <si>
    <t>expoziție</t>
  </si>
  <si>
    <r>
      <rPr>
        <b/>
        <sz val="11"/>
        <color theme="1"/>
        <rFont val="Times New Roman"/>
        <family val="1"/>
        <charset val="204"/>
      </rPr>
      <t>AMTAP</t>
    </r>
    <r>
      <rPr>
        <sz val="11"/>
        <color theme="1"/>
        <rFont val="Times New Roman"/>
        <family val="1"/>
        <charset val="204"/>
      </rPr>
      <t xml:space="preserve"> participare, Centrul Expozițional UAP Constantin Brâncuși, Chișinău.</t>
    </r>
  </si>
  <si>
    <t>19.02-02.03.  2025</t>
  </si>
  <si>
    <r>
      <t xml:space="preserve">Salonul Municipal, </t>
    </r>
    <r>
      <rPr>
        <b/>
        <sz val="11"/>
        <color theme="1"/>
        <rFont val="Times New Roman"/>
        <family val="1"/>
        <charset val="204"/>
      </rPr>
      <t>Expoziție concurs</t>
    </r>
    <r>
      <rPr>
        <sz val="11"/>
        <color theme="1"/>
        <rFont val="Times New Roman"/>
        <family val="1"/>
        <charset val="204"/>
      </rPr>
      <t xml:space="preserve"> de Artă Plastică Contemporană, în cadrul festivalului „Te salut Chișinău!” ediția a III-a. 13 – 30 iulie 2025, Centrul Expozițional C. Brâncuși, Chișinău, R. Moldova</t>
    </r>
  </si>
  <si>
    <r>
      <rPr>
        <b/>
        <sz val="11"/>
        <color theme="1"/>
        <rFont val="Times New Roman"/>
        <family val="1"/>
        <charset val="204"/>
      </rPr>
      <t xml:space="preserve">AMTAP </t>
    </r>
    <r>
      <rPr>
        <sz val="11"/>
        <color theme="1"/>
        <rFont val="Times New Roman"/>
        <family val="1"/>
        <charset val="204"/>
      </rPr>
      <t>participare, Centrul Expozițional UAP Constantin Brâncuși, Chișinău.</t>
    </r>
  </si>
  <si>
    <t>13-30.07.25</t>
  </si>
  <si>
    <r>
      <rPr>
        <b/>
        <sz val="11"/>
        <color theme="1"/>
        <rFont val="Times New Roman"/>
        <family val="1"/>
        <charset val="204"/>
      </rPr>
      <t>Expoziție personală</t>
    </r>
    <r>
      <rPr>
        <sz val="11"/>
        <color theme="1"/>
        <rFont val="Times New Roman"/>
        <family val="1"/>
        <charset val="204"/>
      </rPr>
      <t xml:space="preserve"> de Pictură (I. Jabinschi), în holul Casei de Cultură din s. Ustia, Dubăsari, în cadrul celor două sărbători îngemănate: Ziua Națională a Republicii Moldova și Ziua Limbii Române. 27-31 august 2024</t>
    </r>
  </si>
  <si>
    <t>AMTAP, 28.08- 30.11.2024</t>
  </si>
  <si>
    <t>Expoziția de pictură Dor de Eminescu. În cadrul Congresului Mondial al Eminescologilor. Centrul Academic Internațional „Mihai Eminescu”, Chișinău, R. Moldova</t>
  </si>
  <si>
    <r>
      <rPr>
        <b/>
        <sz val="11"/>
        <color theme="1"/>
        <rFont val="Times New Roman"/>
        <family val="1"/>
        <charset val="204"/>
      </rPr>
      <t>AMTAP</t>
    </r>
    <r>
      <rPr>
        <sz val="11"/>
        <color theme="1"/>
        <rFont val="Times New Roman"/>
        <family val="1"/>
        <charset val="204"/>
      </rPr>
      <t>, Centrul Academic Internațional „Mihai Eminescu”, Chișinău, R. Moldova</t>
    </r>
  </si>
  <si>
    <t>31.08-30.10.2024</t>
  </si>
  <si>
    <t>Expoziție-concurs de artă contemporană Salonul Național de Artă Contemporană, 21 noiembrie – 12 decembrie, Centrul Expozițional C. Brâncuși, Chișinău, R. Moldova</t>
  </si>
  <si>
    <t>21.11 – 12.12.2024</t>
  </si>
  <si>
    <t>Expoziția de artă contemporană RETEZAT. Expoziție organizată în cadrul enenimentului de conferire a titlului onorific Doctor Honoris Causa D-lui Valentin Norbert Țaruș. Galeria PLAI, Chișinău, R. Moldova</t>
  </si>
  <si>
    <r>
      <rPr>
        <b/>
        <sz val="11"/>
        <color theme="1"/>
        <rFont val="Times New Roman"/>
        <family val="1"/>
        <charset val="204"/>
      </rPr>
      <t>AMTAP</t>
    </r>
    <r>
      <rPr>
        <sz val="11"/>
        <color theme="1"/>
        <rFont val="Times New Roman"/>
        <family val="1"/>
        <charset val="204"/>
      </rPr>
      <t xml:space="preserve"> participare, Galeria PLAI, Chișinău, R. Moldova</t>
    </r>
  </si>
  <si>
    <t>7-10 noiembrie 2024</t>
  </si>
  <si>
    <t>Expoziția de artă contemporană CODURI VIZUALE, Centrul Expozițional C. Brâncuși (sala mică), Chișinău, R. Moldova</t>
  </si>
  <si>
    <t>28.11 – 19.12.2024</t>
  </si>
  <si>
    <t>Expoziția profesorilor școlii de Arte Plastice „Al. Sciusev” din Chișinău, organizată cu ocazia Zilei Profesorului. Școala de Arte Plastice „Al. Sciusev”;</t>
  </si>
  <si>
    <r>
      <rPr>
        <b/>
        <sz val="11"/>
        <color theme="1"/>
        <rFont val="Times New Roman"/>
        <family val="1"/>
        <charset val="204"/>
      </rPr>
      <t xml:space="preserve">AMTAP </t>
    </r>
    <r>
      <rPr>
        <sz val="11"/>
        <color theme="1"/>
        <rFont val="Times New Roman"/>
        <family val="1"/>
        <charset val="204"/>
      </rPr>
      <t>participare, Școala de Arte Plastice „Al. Sciusev”</t>
    </r>
  </si>
  <si>
    <t>5 octombrie 2024 (25.09 -20.10.2024)</t>
  </si>
  <si>
    <t>Expoziție personală de Pictură „În Weekend”, Ion Jabinschi. Muzeul de Istorie, Etnografie și Artă din orașul Cimișlia, R. Moldova (31 lucrări)</t>
  </si>
  <si>
    <t>Muzeul de Istorie, Etnografie și Artă din orașul Cimișlia, R. Moldova</t>
  </si>
  <si>
    <t>AMTAP, 10.12.2024 – 20.01.2025</t>
  </si>
  <si>
    <t xml:space="preserve">Expoziție permanentă de Artă Plastică Contemporană a FAPDD, AMTAP decembrie 2024 – noiembrie 2025, în incinta sediului ANACEC, Chișinău, R. Moldova  </t>
  </si>
  <si>
    <r>
      <rPr>
        <b/>
        <sz val="11"/>
        <color theme="1"/>
        <rFont val="Times New Roman"/>
        <family val="1"/>
        <charset val="204"/>
      </rPr>
      <t>AMTAP</t>
    </r>
    <r>
      <rPr>
        <sz val="11"/>
        <color theme="1"/>
        <rFont val="Times New Roman"/>
        <family val="1"/>
        <charset val="204"/>
      </rPr>
      <t xml:space="preserve">,      ANACEC, Chișinău, R. Moldova  </t>
    </r>
  </si>
  <si>
    <t>decembrie 2024 – noiembrie 2025</t>
  </si>
  <si>
    <t>Expoziții „Româniîn elita mondială”, „Mihai Eminescu – om deplin al culturii române”, „Constantin Brâncuși – sculptor suflerului românesc”, orgalizate de Asociația Culturală „REGAL D`ART” cu prilezul „Ziua Culturii Române”, în incinta „Galeria de Artă Eminescu” Centrului Academic Internațional „Mihai Eminescu”, Chișinău, R. Moldova; 13 ianuarie - 13 martie 2025</t>
  </si>
  <si>
    <r>
      <rPr>
        <b/>
        <sz val="11"/>
        <color theme="1"/>
        <rFont val="Times New Roman"/>
        <family val="1"/>
        <charset val="204"/>
      </rPr>
      <t>AMTAP,</t>
    </r>
    <r>
      <rPr>
        <sz val="11"/>
        <color theme="1"/>
        <rFont val="Times New Roman"/>
        <family val="1"/>
        <charset val="204"/>
      </rPr>
      <t xml:space="preserve"> Centrului Academic Internațional „Mihai Eminescu”, Chișinău, R. Moldova</t>
    </r>
  </si>
  <si>
    <t>13 ianuarie - 13 martie 2025</t>
  </si>
  <si>
    <t>Exoziție concurs de artă contemporană Ziua națională a culturii, Centrul Expozițional C. Brâncuși</t>
  </si>
  <si>
    <t>Centrul Expozițional UAP Constantin Brâncuși, Chișinău.</t>
  </si>
  <si>
    <t>15 Ianuarie -2 februarie 2025</t>
  </si>
  <si>
    <t>Expoziția „Mitul în universul poietic eminescian: o perspectivă europiană”. ARTCOR, AMTAP, str. 31 august 1989, nr. 137, Chișinău, R. Moldova;</t>
  </si>
  <si>
    <t>ARTCOR, AMTAP, str. 31 august 1989, nr. 137, Chișinău, R. Moldova;</t>
  </si>
  <si>
    <t>AMTAP,           12 - 19 februarie 2025</t>
  </si>
  <si>
    <t>SALONUL DE PRIMĂVARĂ ediția a XXXIII, Expoziție de artă contemporană. Centrul Expozițional C. Brâncuși, Chișinău, R. Moldova</t>
  </si>
  <si>
    <t>3-20 aprilie.2025</t>
  </si>
  <si>
    <t>Expoziție de artă vizuală „Chemare ancestrală”, 27.04.2025 – 25.06.2025 în incinta Galeriei de Artă a AMTAP, Chișinău, R. Moldova</t>
  </si>
  <si>
    <t>AMTAP,  27.04.2025 – 25.06.2025</t>
  </si>
  <si>
    <t>Salonul Național de Artă Contemporană, ediția II-a. Centrul Expoziţional „Constantin Brâncuşi”, Chișinău, R. Moldova</t>
  </si>
  <si>
    <t>12 octombrie 21 noiembrie-, 2024</t>
  </si>
  <si>
    <r>
      <t xml:space="preserve">Expoziția de pictură Dor de </t>
    </r>
    <r>
      <rPr>
        <i/>
        <sz val="11"/>
        <color theme="1"/>
        <rFont val="Times New Roman"/>
        <family val="1"/>
        <charset val="204"/>
      </rPr>
      <t>Eminescu.</t>
    </r>
    <r>
      <rPr>
        <sz val="11"/>
        <color theme="1"/>
        <rFont val="Times New Roman"/>
        <family val="1"/>
        <charset val="204"/>
      </rPr>
      <t xml:space="preserve"> În cadrul Congresului Mondial al Eminescologilor, 31.08 – 01.09.2024. Centrul Academic Internațional „Mihai Eminescu”, Chișinău, R. Moldova</t>
    </r>
  </si>
  <si>
    <r>
      <rPr>
        <b/>
        <sz val="11"/>
        <color theme="1"/>
        <rFont val="Times New Roman"/>
        <family val="1"/>
        <charset val="204"/>
      </rPr>
      <t>AMTAP</t>
    </r>
    <r>
      <rPr>
        <sz val="11"/>
        <color theme="1"/>
        <rFont val="Times New Roman"/>
        <family val="1"/>
        <charset val="204"/>
      </rPr>
      <t>, Centrului Academic Internațional „Mihai Eminescu”, Chișinău, R. Moldova</t>
    </r>
  </si>
  <si>
    <t>Expoziție de Pictură, în holul Gimnaziului Ustia, Dubăsari, în cadrul sărbătorii Jubileu 50 de ani , 26 octombrie 2024</t>
  </si>
  <si>
    <t>AMTAP, 26.X.24</t>
  </si>
  <si>
    <t xml:space="preserve">LICEUL ACADEMIC DE ARTE PLASTICE IGOR VIERU – 55 DE ANI
Expoziție de artă. Centrul Expozițional C. Brâncuși, Chișinău, R. Moldova
</t>
  </si>
  <si>
    <t>01.10.2024 - 10.10.2024</t>
  </si>
  <si>
    <t xml:space="preserve">Expoziția de artă contemporană „MEANDRE CROMATICE”, ediția a III-a, Biblioteca Națională a Republicii Moldova. </t>
  </si>
  <si>
    <t xml:space="preserve">09.06.2024-
14.06.2024
</t>
  </si>
  <si>
    <t>Expoziție personală de grafică de carte și de șevalet cu genericul „VISUL LUI GODOT”, Violeta Diordiev, Muzeul Național de Artă al Moldovei, Chișinău</t>
  </si>
  <si>
    <r>
      <t xml:space="preserve">AMTAP, </t>
    </r>
    <r>
      <rPr>
        <sz val="11"/>
        <color theme="1"/>
        <rFont val="Times New Roman"/>
        <family val="1"/>
        <charset val="204"/>
      </rPr>
      <t>Muzeul Național de Artă al Moldovei, Chișinău</t>
    </r>
  </si>
  <si>
    <t xml:space="preserve">25.10.2024-
05.11.2024
</t>
  </si>
  <si>
    <t>Bâlciul olarilor ,,Iurceni 2024,, ed. a XXXIV-a Iurceni, Primăria s.Iurceni, Uniunea Meşterilor Populari din R. Moldova</t>
  </si>
  <si>
    <r>
      <rPr>
        <b/>
        <sz val="11"/>
        <color theme="1"/>
        <rFont val="Times New Roman"/>
        <family val="1"/>
        <charset val="204"/>
      </rPr>
      <t>AMTAP</t>
    </r>
    <r>
      <rPr>
        <sz val="11"/>
        <color theme="1"/>
        <rFont val="Times New Roman"/>
        <family val="1"/>
        <charset val="204"/>
      </rPr>
      <t>, Primăria s.Iurceni, Uniunea Meşterilor Populari din R. Moldova</t>
    </r>
  </si>
  <si>
    <t>2024, 8 septembrie</t>
  </si>
  <si>
    <t xml:space="preserve">Expoziția aniversară a 134 ani a  Muzeului Național de Etnografie și Istorie Naturală, Târgul Meșterilor Populari </t>
  </si>
  <si>
    <r>
      <rPr>
        <b/>
        <sz val="11"/>
        <color theme="1"/>
        <rFont val="Times New Roman"/>
        <family val="1"/>
        <charset val="204"/>
      </rPr>
      <t>AMTAP,</t>
    </r>
    <r>
      <rPr>
        <sz val="11"/>
        <color theme="1"/>
        <rFont val="Times New Roman"/>
        <family val="1"/>
        <charset val="204"/>
      </rPr>
      <t xml:space="preserve"> Muzeului Național de Etnografie și Istorie Natural</t>
    </r>
  </si>
  <si>
    <t>28 septembrie 2024</t>
  </si>
  <si>
    <t>Dialog cu vizibilul-Expoziția de grup cu lucrările profesorilor din departamentul ADS, FAPDD.</t>
  </si>
  <si>
    <t>AMTAP,            29 octombrie- 1 noiembrie 2024</t>
  </si>
  <si>
    <t>Expoziție personală de artă, ”Muzica primăverii”, Iarîna SAVIȚKAIA-BARAGHIN, Sala 219, AMTAP</t>
  </si>
  <si>
    <t>AMTAP,          07-22.05.2025</t>
  </si>
  <si>
    <t>Festivalul Ziua Națională a vinului, ed. XXIII, Chișinău</t>
  </si>
  <si>
    <t>festival</t>
  </si>
  <si>
    <t>5-6 octombrie 2024</t>
  </si>
  <si>
    <t>Tîrgul Meșterilor Populari, Muzeul Național de Etnografie și Istorie Naturală</t>
  </si>
  <si>
    <r>
      <rPr>
        <b/>
        <sz val="11"/>
        <color theme="1"/>
        <rFont val="Times New Roman"/>
        <family val="1"/>
        <charset val="204"/>
      </rPr>
      <t xml:space="preserve">AMTAP </t>
    </r>
    <r>
      <rPr>
        <sz val="11"/>
        <color theme="1"/>
        <rFont val="Times New Roman"/>
        <family val="1"/>
        <charset val="204"/>
      </rPr>
      <t>participare</t>
    </r>
  </si>
  <si>
    <t>AMTAP,          07-16.05.2025</t>
  </si>
  <si>
    <t>Expoziție de artă din cadrul evenimentului interdiscilonar„ Mitul în universul poetic eminescian:o perspectivă europeană, Sala Artcor.</t>
  </si>
  <si>
    <t>AMTAP,             12 februarie 2025</t>
  </si>
  <si>
    <t>Expoziție cu lucrări din ceramică de  ziua Orașului Chișinău</t>
  </si>
  <si>
    <t>13-14 Octombrie 2024</t>
  </si>
  <si>
    <t>Gala Meșterilor -2024, AMTAP, Uniunea Meșterilor Populari</t>
  </si>
  <si>
    <r>
      <rPr>
        <b/>
        <sz val="11"/>
        <color theme="1"/>
        <rFont val="Times New Roman"/>
        <family val="1"/>
        <charset val="204"/>
      </rPr>
      <t>AMTAP,</t>
    </r>
    <r>
      <rPr>
        <sz val="11"/>
        <color theme="1"/>
        <rFont val="Times New Roman"/>
        <family val="1"/>
        <charset val="204"/>
      </rPr>
      <t xml:space="preserve">                    Uniunea Meșterilor Populari</t>
    </r>
  </si>
  <si>
    <t>octombrie 2024</t>
  </si>
  <si>
    <t>Festivalul ”Mioriță laie Laie Bucălaie, ed VIII, Chimișlia</t>
  </si>
  <si>
    <t>17 noiembrie 2024</t>
  </si>
  <si>
    <t>Festivalul Tradiții Românești, Chișinău, PMAN</t>
  </si>
  <si>
    <t>24-25 mai 2025</t>
  </si>
  <si>
    <r>
      <t xml:space="preserve">Festivalul </t>
    </r>
    <r>
      <rPr>
        <i/>
        <sz val="11"/>
        <color theme="1"/>
        <rFont val="Times New Roman"/>
        <family val="1"/>
        <charset val="204"/>
      </rPr>
      <t>Pasărea din suflet</t>
    </r>
    <r>
      <rPr>
        <sz val="11"/>
        <color theme="1"/>
        <rFont val="Times New Roman"/>
        <family val="1"/>
        <charset val="204"/>
      </rPr>
      <t>, Bălți</t>
    </r>
  </si>
  <si>
    <t>Gagauz Șarap Yortusu-2024, Ciadîr Lunga</t>
  </si>
  <si>
    <t>mai 2025</t>
  </si>
  <si>
    <t>Frunze Elena, Expoziție de  decorat ” ”Povești urbane în foi de lut”, sala 219, FAPDD</t>
  </si>
  <si>
    <t>AMTAP,            2 decembrie-15 decembrie 2024</t>
  </si>
  <si>
    <t xml:space="preserve">Expoziția de ceramică, Elena Frunze ”Povești urbane în foi de lut”, Muzeul Chișinăului </t>
  </si>
  <si>
    <t>AMTAP,           13 iulie-17 august 2024</t>
  </si>
  <si>
    <t>Expoziție personală Expoziție eveniment:În atelier Roșca Olga, str. Gh. Asachi 54, Chișinău</t>
  </si>
  <si>
    <t>AMTAP,13.05-AMTAP,   13.06.2025</t>
  </si>
  <si>
    <t>Expoziție de Artă Contemporană, „Primăvăratica”, Galeria de Artă, Sala cu Orgă, Centrul Național a Muzicii de Cameră din Chișinău</t>
  </si>
  <si>
    <r>
      <rPr>
        <b/>
        <sz val="11"/>
        <color theme="1"/>
        <rFont val="Times New Roman"/>
        <family val="1"/>
        <charset val="204"/>
      </rPr>
      <t>AMTAP participare,</t>
    </r>
    <r>
      <rPr>
        <sz val="11"/>
        <color theme="1"/>
        <rFont val="Times New Roman"/>
        <family val="1"/>
        <charset val="204"/>
      </rPr>
      <t xml:space="preserve"> Galeria de Artă, Sala cu Orgă, Centrul Național a Muzicii de Cameră din Chișinău</t>
    </r>
  </si>
  <si>
    <t>25.04- 14.05.2025</t>
  </si>
  <si>
    <t>Dialog cu vizibilul -Expoziția de grup cu lucrările profesorilor din departamentul ADS, FAPDD.</t>
  </si>
  <si>
    <t>AMTAP,                    29.10.2024</t>
  </si>
  <si>
    <t>Expoziția de arte plastice „Jan Alojzy Matejko” dedicată zilelor culturii Polone în Republica Moldova. Ediția a XII-a, Sala cu Orgă din Chișinău</t>
  </si>
  <si>
    <t>Sala cu Orgă din Chișinău</t>
  </si>
  <si>
    <t>AMTAP,             1-30 noiembrie 2024</t>
  </si>
  <si>
    <t>Expoziția de grup “Flori de dor”, Galeria de Arta, Sala cu Orga</t>
  </si>
  <si>
    <r>
      <rPr>
        <b/>
        <sz val="11"/>
        <color theme="1"/>
        <rFont val="Times New Roman"/>
        <family val="1"/>
        <charset val="204"/>
      </rPr>
      <t xml:space="preserve">AMTAP,  </t>
    </r>
    <r>
      <rPr>
        <sz val="11"/>
        <color theme="1"/>
        <rFont val="Times New Roman"/>
        <family val="1"/>
        <charset val="204"/>
      </rPr>
      <t xml:space="preserve">          </t>
    </r>
    <r>
      <rPr>
        <b/>
        <sz val="11"/>
        <color theme="1"/>
        <rFont val="Times New Roman"/>
        <family val="1"/>
        <charset val="204"/>
      </rPr>
      <t>13 iunie.2025</t>
    </r>
  </si>
  <si>
    <t>MOLDOVA URBAN DAYS</t>
  </si>
  <si>
    <t>5-8 septembrie 2024</t>
  </si>
  <si>
    <t>AUTOMNALA 2024, Centrul Expozițional C. Brâncuși, Chișinău, R. Moldova</t>
  </si>
  <si>
    <r>
      <rPr>
        <b/>
        <sz val="11"/>
        <color theme="1"/>
        <rFont val="Times New Roman"/>
        <family val="1"/>
        <charset val="204"/>
      </rPr>
      <t>AMTAP participare,</t>
    </r>
    <r>
      <rPr>
        <sz val="11"/>
        <color theme="1"/>
        <rFont val="Times New Roman"/>
        <family val="1"/>
        <charset val="204"/>
      </rPr>
      <t xml:space="preserve"> Centrul Expozițional UAP Constantin Brâncuși, Chișinău</t>
    </r>
  </si>
  <si>
    <t>noiembrie-decembrie 2024</t>
  </si>
  <si>
    <t>Expoziția Istorie și Artă în România, Palatul Patriarhiei, București, România.</t>
  </si>
  <si>
    <t>AMTAP participare</t>
  </si>
  <si>
    <t>11-30 noiembrie, 2024</t>
  </si>
  <si>
    <t>SALOANELE MOLDOVEI ediția a XXXII, 18.07- 11.08.2024 - Complexului Muzeal Iulian Antonescu, Bacău, România. 29.08.- 22.09.2024. AMTAP participare,Centrul Expozițional C. Brâncuși, Chișinău, R. Moldova;</t>
  </si>
  <si>
    <r>
      <rPr>
        <b/>
        <sz val="11"/>
        <color theme="1"/>
        <rFont val="Times New Roman"/>
        <family val="1"/>
        <charset val="204"/>
      </rPr>
      <t>AMTAP</t>
    </r>
    <r>
      <rPr>
        <sz val="11"/>
        <color theme="1"/>
        <rFont val="Times New Roman"/>
        <family val="1"/>
        <charset val="204"/>
      </rPr>
      <t xml:space="preserve"> participare, Centrul Expozițional UAP Constantin Brâncuși, Chișinău</t>
    </r>
  </si>
  <si>
    <t xml:space="preserve">18.07- 11.08.2024
29.08.- 22.09.2024
</t>
  </si>
  <si>
    <t>Zilele Chișinăului la Piatra – Neamț Expoziție contemporană a artiștilor plastici, membrii ai UAP din R. Moldova. Muzeul de Artă Piatra-Neamț, România</t>
  </si>
  <si>
    <r>
      <rPr>
        <b/>
        <sz val="11"/>
        <color theme="1"/>
        <rFont val="Times New Roman"/>
        <family val="1"/>
        <charset val="204"/>
      </rPr>
      <t>AMTAP participare,</t>
    </r>
    <r>
      <rPr>
        <sz val="11"/>
        <color theme="1"/>
        <rFont val="Times New Roman"/>
        <family val="1"/>
        <charset val="204"/>
      </rPr>
      <t xml:space="preserve">  Muzeul de Artă Piatra-Neamț, România</t>
    </r>
  </si>
  <si>
    <t>31.08.-30.09.2024</t>
  </si>
  <si>
    <t>Descoperă Moldova prin Artă Expoziție contemporană Bruxelles, Belgia 31 august – 27 octombrie 2024. Bruxelles, Kingdom Belgium</t>
  </si>
  <si>
    <r>
      <rPr>
        <b/>
        <sz val="11"/>
        <color theme="1"/>
        <rFont val="Times New Roman"/>
        <family val="1"/>
        <charset val="204"/>
      </rPr>
      <t>AMTAP participare</t>
    </r>
    <r>
      <rPr>
        <sz val="11"/>
        <color theme="1"/>
        <rFont val="Times New Roman"/>
        <family val="1"/>
        <charset val="204"/>
      </rPr>
      <t>, Bruxelles, Kingdom Belgium</t>
    </r>
  </si>
  <si>
    <t>31.08.-27.10.2024</t>
  </si>
  <si>
    <t xml:space="preserve">Expoziție de artă contemporană Unity în Diversity, la FIVE PLUS Art Gallery, Viena, Austria. </t>
  </si>
  <si>
    <r>
      <rPr>
        <b/>
        <sz val="11"/>
        <color theme="1"/>
        <rFont val="Times New Roman"/>
        <family val="1"/>
        <charset val="204"/>
      </rPr>
      <t xml:space="preserve">AMTAP participare, </t>
    </r>
    <r>
      <rPr>
        <sz val="11"/>
        <color theme="1"/>
        <rFont val="Times New Roman"/>
        <family val="1"/>
        <charset val="204"/>
      </rPr>
      <t xml:space="preserve">FIVE PLUS Art Gallery, Viena, Austria. </t>
    </r>
  </si>
  <si>
    <t>octombrie-decembrie 2024</t>
  </si>
  <si>
    <t>Expoziția de pictură Simpozionul Internațional de Artă Contemporană RETEZAT 2024 ediția a XIX-a. Ortganizat de FIVE PLUS Art galery, Viena, în perioada 1-11 iulie 2024, la Cabana Cascada Retezat, România</t>
  </si>
  <si>
    <r>
      <rPr>
        <b/>
        <sz val="11"/>
        <color theme="1"/>
        <rFont val="Times New Roman"/>
        <family val="1"/>
        <charset val="204"/>
      </rPr>
      <t>AMTAP participare,</t>
    </r>
    <r>
      <rPr>
        <sz val="11"/>
        <color theme="1"/>
        <rFont val="Times New Roman"/>
        <family val="1"/>
        <charset val="204"/>
      </rPr>
      <t xml:space="preserve">   Art galery, Viena, </t>
    </r>
  </si>
  <si>
    <t>1-11 iulie 2024</t>
  </si>
  <si>
    <t>Expoziție de arte vizuale „Eligie Automnală” ediția a V-a,. Palatul de Cultură din Mun.Cahul, R. Moldova</t>
  </si>
  <si>
    <r>
      <rPr>
        <b/>
        <sz val="11"/>
        <color theme="1"/>
        <rFont val="Times New Roman"/>
        <family val="1"/>
        <charset val="204"/>
      </rPr>
      <t>AMTAP p</t>
    </r>
    <r>
      <rPr>
        <sz val="11"/>
        <color theme="1"/>
        <rFont val="Times New Roman"/>
        <family val="1"/>
        <charset val="204"/>
      </rPr>
      <t>articipare</t>
    </r>
  </si>
  <si>
    <t>18-25 noiembrie 2024</t>
  </si>
  <si>
    <t>Descoperă Moldova prin Artă / Moldova Art Week. Centrul Expozițional C. Brâncuși, Chișinău, R. Moldova</t>
  </si>
  <si>
    <t>19.12.2024 – 05.01.2025</t>
  </si>
  <si>
    <t>Expoziția internațională de arte vizuale „Empatii pe de o parte și alta a prutului”, Galeria de Artă „Octav Băncilă”, U.A.P. Iași; Galeria de Artă FAPDD, AMTAP, Chișinău.</t>
  </si>
  <si>
    <t>8-15 februarie 2025</t>
  </si>
  <si>
    <t>Salonul Național de Plastică Mică, Braila, ediția a XXVI-a. Galeria de Artă a Centrului Județean pentru Conservarea și Promovarea Culturii Tradiționale Brăila, România</t>
  </si>
  <si>
    <r>
      <rPr>
        <b/>
        <sz val="11"/>
        <color theme="1"/>
        <rFont val="Times New Roman"/>
        <family val="1"/>
        <charset val="204"/>
      </rPr>
      <t xml:space="preserve">AMTAP participare, </t>
    </r>
    <r>
      <rPr>
        <sz val="11"/>
        <color theme="1"/>
        <rFont val="Times New Roman"/>
        <family val="1"/>
        <charset val="204"/>
      </rPr>
      <t>Galeria de Artă a Centrului Județean pentru Conservarea și Promovarea Culturii Tradiționale Brăila, România</t>
    </r>
  </si>
  <si>
    <t>15 martie – 5 mai 2025</t>
  </si>
  <si>
    <t>Expoziție internațională de pictură și grafică „Punct Vernal 2025” ediția a V-a. Palatul de cultură „Nicolae Botgros”, Cahul, R. Moldova</t>
  </si>
  <si>
    <r>
      <rPr>
        <b/>
        <sz val="11"/>
        <color theme="1"/>
        <rFont val="Times New Roman"/>
        <family val="1"/>
        <charset val="204"/>
      </rPr>
      <t>AMTAP participare</t>
    </r>
    <r>
      <rPr>
        <sz val="11"/>
        <color theme="1"/>
        <rFont val="Times New Roman"/>
        <family val="1"/>
        <charset val="204"/>
      </rPr>
      <t>, Palatul de cultură „Nicolae Botgros”, Cahul, R. Moldova</t>
    </r>
  </si>
  <si>
    <t>14-29 aprilie 2025</t>
  </si>
  <si>
    <t>Expoziția de artă contemporană „Granițe și Veșminte”, (din cadrul proiectului „Descoperă Moldova prin Artă”), sala „Tancred Bănățeanu”, Muzeul Național al Țăranului Român din București, România</t>
  </si>
  <si>
    <r>
      <rPr>
        <b/>
        <sz val="11"/>
        <color theme="1"/>
        <rFont val="Times New Roman"/>
        <family val="1"/>
        <charset val="204"/>
      </rPr>
      <t>AMTAP participare,</t>
    </r>
    <r>
      <rPr>
        <sz val="11"/>
        <color theme="1"/>
        <rFont val="Times New Roman"/>
        <family val="1"/>
        <charset val="204"/>
      </rPr>
      <t xml:space="preserve"> Muzeul Național al Țăranului Român din București, România</t>
    </r>
  </si>
  <si>
    <t>8 – 30 mai 2025</t>
  </si>
  <si>
    <t>Expoziția de artă contemporană „EST-ETICA”. Complexul Muzeal Național Neamț, România</t>
  </si>
  <si>
    <r>
      <rPr>
        <b/>
        <sz val="11"/>
        <color theme="1"/>
        <rFont val="Times New Roman"/>
        <family val="1"/>
        <charset val="204"/>
      </rPr>
      <t>AMTAP participare</t>
    </r>
    <r>
      <rPr>
        <sz val="11"/>
        <color theme="1"/>
        <rFont val="Times New Roman"/>
        <family val="1"/>
        <charset val="204"/>
      </rPr>
      <t>, Complexul Muzeal Național Neamț, România</t>
    </r>
  </si>
  <si>
    <t>13.05 – 12.06.2025</t>
  </si>
  <si>
    <t>Expoziția Taberei Internaționale de Pictură ediția a II-a „Lacul codrilor albastru, nuferi galbeni îl încarcă...” perioada 23-27 iunie 2025, eveniment consacrat Anului Mihai Eminescu. Primăria municipiului Cahul, Palatul de Cultură „”Nicolade Botgros! Din mun. Cahul, R. Moldova.</t>
  </si>
  <si>
    <r>
      <rPr>
        <b/>
        <sz val="11"/>
        <color theme="1"/>
        <rFont val="Times New Roman"/>
        <family val="1"/>
        <charset val="204"/>
      </rPr>
      <t>AMTAP participare,</t>
    </r>
    <r>
      <rPr>
        <sz val="11"/>
        <color theme="1"/>
        <rFont val="Times New Roman"/>
        <family val="1"/>
        <charset val="204"/>
      </rPr>
      <t xml:space="preserve"> Palatul de Cultură „”Nicolade Botgros! Din mun. Cahul, R. Moldova.</t>
    </r>
  </si>
  <si>
    <t>27 iunie  - 18 iulie 2025</t>
  </si>
  <si>
    <r>
      <rPr>
        <b/>
        <sz val="11"/>
        <color theme="1"/>
        <rFont val="Times New Roman"/>
        <family val="1"/>
        <charset val="204"/>
      </rPr>
      <t xml:space="preserve">AMTAP,   </t>
    </r>
    <r>
      <rPr>
        <sz val="11"/>
        <color theme="1"/>
        <rFont val="Times New Roman"/>
        <family val="1"/>
        <charset val="204"/>
      </rPr>
      <t xml:space="preserve">        8-15 februarie 2025</t>
    </r>
  </si>
  <si>
    <r>
      <t xml:space="preserve">Expoziția de pictură a AMTAP </t>
    </r>
    <r>
      <rPr>
        <i/>
        <sz val="11"/>
        <color theme="1"/>
        <rFont val="Times New Roman"/>
        <family val="1"/>
        <charset val="204"/>
      </rPr>
      <t>Cu drag de peste Prut</t>
    </r>
    <r>
      <rPr>
        <sz val="11"/>
        <color theme="1"/>
        <rFont val="Times New Roman"/>
        <family val="1"/>
        <charset val="204"/>
      </rPr>
      <t>, în cadrul Festivalului internațional al Artelor Vizuale GRJFEST ediția a XXXVI-a, 4 iulie 2024, Sala Florin Iusuf C.J.C.P.C.T. Gorj,Târgul-Jiu, România</t>
    </r>
  </si>
  <si>
    <r>
      <t xml:space="preserve">AMTAP participare, </t>
    </r>
    <r>
      <rPr>
        <sz val="11"/>
        <color theme="1"/>
        <rFont val="Times New Roman"/>
        <family val="1"/>
        <charset val="204"/>
      </rPr>
      <t>Sala Florin Iusuf C.J.C.P.C.T. Gorj,Târgul-Jiu, România</t>
    </r>
  </si>
  <si>
    <t>4 iulie-20 august 2024</t>
  </si>
  <si>
    <t>EXPOZIȚIE PERSONALĂ „DIACONU – TRIO. GHEORGHE, OLGA, OXANA”, Galeria LASCĂR VOREL, Piatra Neamț, România.</t>
  </si>
  <si>
    <r>
      <rPr>
        <b/>
        <sz val="11"/>
        <color theme="1"/>
        <rFont val="Times New Roman"/>
        <family val="1"/>
        <charset val="204"/>
      </rPr>
      <t>AMTA</t>
    </r>
    <r>
      <rPr>
        <sz val="11"/>
        <color theme="1"/>
        <rFont val="Times New Roman"/>
        <family val="1"/>
        <charset val="204"/>
      </rPr>
      <t xml:space="preserve">P, 01.07.2024-
15.07.2024
</t>
    </r>
  </si>
  <si>
    <t xml:space="preserve">Simpozionului Internațional de acuarelă „IULIA HĂLĂUCESCU” Tarcău, în cadrul Galeriei de Artă ”Lascăr Vorel” din Piatra Neamț, România. </t>
  </si>
  <si>
    <r>
      <rPr>
        <b/>
        <sz val="11"/>
        <color theme="1"/>
        <rFont val="Times New Roman"/>
        <family val="1"/>
        <charset val="204"/>
      </rPr>
      <t>AMTAP participare</t>
    </r>
    <r>
      <rPr>
        <sz val="11"/>
        <color theme="1"/>
        <rFont val="Times New Roman"/>
        <family val="1"/>
        <charset val="204"/>
      </rPr>
      <t xml:space="preserve">, Galeria de Artă ”Lascăr Vorel” din Piatra Neamț, România. </t>
    </r>
  </si>
  <si>
    <t xml:space="preserve">16.07.2024-
31.07.2024
</t>
  </si>
  <si>
    <t>Expoziția „COLECȚIA DE ARTĂ”, Filiala Râmnicu Vâlcea a Uniunii Artiștilor Plastici din România și Teatrul „Anton Pann”din Râmnicu Vâlcea, în parteneriat cu Uniunea Artiștilor Plastici din România și Consiliul Județean Vâlcea, în cadrul proiectului curatorial „Vernisajul de la fără un sfert”. Râmnicu Vâlcea, România</t>
  </si>
  <si>
    <t>Salonul Internațional Carte pentru Copii şi Tineret – BOOKFEST, Mediacor, Universitatea de Stat din Moldova, Chișinău</t>
  </si>
  <si>
    <t>Salon de carte</t>
  </si>
  <si>
    <t xml:space="preserve">28.08.2024-
01.09.2024
</t>
  </si>
  <si>
    <t xml:space="preserve">Expoziție de Artă Contemporană „DESCOPERĂ MOLDOVA PRIN ARTĂ”, desfășurat sub patronajul Ministerului Culturii, lansată de Uniunea Artiștilor Plastici în colaborare cu Misiunile diplomatice ale Republicii Moldova în Uniunea Europeană. Bruxelles, Belgia. </t>
  </si>
  <si>
    <t xml:space="preserve">31.08.2024-
27.10.2024
</t>
  </si>
  <si>
    <t xml:space="preserve">Expoziție internațională Tradiție și modernietate în artă, organizată cu prilejul celebrării a 149 ani de la nașterea lui Constantin Brâncuși. CECB al UAP din Chișinău, organizată de  FAPDD și C.J.C.P.C.T. Gorj,Târgul-Jiu, România. </t>
  </si>
  <si>
    <t>19 februarie 2025</t>
  </si>
  <si>
    <t xml:space="preserve">Expoziția de artă contemporană „EXPRESII CROMATICE”, Five Plus Art Gallery, Viena, Austria </t>
  </si>
  <si>
    <r>
      <rPr>
        <b/>
        <sz val="11"/>
        <color theme="1"/>
        <rFont val="Times New Roman"/>
        <family val="1"/>
        <charset val="204"/>
      </rPr>
      <t>AMTAP participare</t>
    </r>
    <r>
      <rPr>
        <sz val="11"/>
        <color theme="1"/>
        <rFont val="Times New Roman"/>
        <family val="1"/>
        <charset val="204"/>
      </rPr>
      <t>, Five Plus Art Gallery, Viena, Austria</t>
    </r>
  </si>
  <si>
    <t>01.07.2024-26.08.24</t>
  </si>
  <si>
    <t xml:space="preserve">Festivalul  Internațional de creație „ARTE RECICLĂRI TERAPII EDUCAȚII ”  ” Ed.a XIV-a, Galeria de artă a Centrului de Studii Europene din Iași, România </t>
  </si>
  <si>
    <t>AMTAP participare, Galeria de artă a Centrului de Studii Europene din Iași, România</t>
  </si>
  <si>
    <t>01.12.24-27.12.24</t>
  </si>
  <si>
    <t xml:space="preserve">Simpozionului Intrrnațional de Pictură „Retezat” 2024, a XIX-a editie </t>
  </si>
  <si>
    <t>1-10 iulie 2024</t>
  </si>
  <si>
    <t xml:space="preserve">Masster-Class „TEHNICI DE GRAVURĂ” în cadrul Facultății de Teologie Ortodoxă a Universității „1 decembrie 1918”, din Alba Iulea, România. </t>
  </si>
  <si>
    <t>masster-class</t>
  </si>
  <si>
    <t>Tabăra internațională de creație artistică, ”Dascăl și artist” Câmpulung moldovenesc, România</t>
  </si>
  <si>
    <t>25-28 iulie 2024</t>
  </si>
  <si>
    <t>Festivalul de ceramică Cucuteni- 5000, Iași, România</t>
  </si>
  <si>
    <t>26-30 iunie 2025</t>
  </si>
  <si>
    <t>Simpozionul Internațional de Arte vizuale și Arhitectura GAL- ȚARA MARAMUREȘULUI- LIANT AL COOPERĂRII TRANSFRONTALIERE, în colaborare cu partenerii FUNDAȚIA UCRAINENILOR HUȚULI DI ROMÂNIA CU Facultatea Arte Plastice, Decorative și Design.</t>
  </si>
  <si>
    <t>26 mai-02 iunie</t>
  </si>
  <si>
    <t>Festivalul ”Frumos, ceramic, folositor”, Sibiu, Muzeul Astra</t>
  </si>
  <si>
    <t xml:space="preserve">AMTAP participare
</t>
  </si>
  <si>
    <t>2-4 august 2024</t>
  </si>
  <si>
    <t>Festivalul ”Ochiul de păun, ed. XLI, Rădăuți, România</t>
  </si>
  <si>
    <t>23-25 august 2024</t>
  </si>
  <si>
    <t>Tîrgul Meșterilor Populari, ed XXII, Vaslui, România</t>
  </si>
  <si>
    <t>6-8 septembrie 2024</t>
  </si>
  <si>
    <t>Festivalul-Tabără internațională de creație „Prin vâltoarea anilor”Parcova 2024, ediția XXI (Busturi: Dumitru Fusu, Trifan Baltă)</t>
  </si>
  <si>
    <t>18-25 august 2024</t>
  </si>
  <si>
    <t xml:space="preserve">Masei rotunde în incinta  Galeriei „Casa Octavian” sub genericul „TRADIȚII ȘI INOVAȚII ÎN ÎNVĂȚĂMÂNTUL ARTISTIC”  condus de Prof. Dr., Ofelia Huțul, com. Sucevița, România </t>
  </si>
  <si>
    <t>masa rotunda</t>
  </si>
  <si>
    <t>Târgul de jucării, Sibiu, Muzeul Astra, România</t>
  </si>
  <si>
    <t>30 mai-1 iunie 2025</t>
  </si>
  <si>
    <t>Expoziția Taberei de Pictură „la RÂMNIC”, ediția a XIII-a, 19-30 iulie 2024, Biblioteca Județiană „Antim Ivereanu” , Râmicu Vâlcea, România</t>
  </si>
  <si>
    <t xml:space="preserve">AMTAP participare
</t>
  </si>
  <si>
    <t>28 iulie -30 august 2024</t>
  </si>
  <si>
    <t>Tabăra internațională de creația artistică „Infinitul culorilorde la malul mării” ediția a XVII-a, 21-29 iunie 2025. Camposul școlar Cumpăna, Primăria și Consiliul Local ale Comunei Cumpăna, Judeșul Constanța</t>
  </si>
  <si>
    <t>21-29 iunie 2025</t>
  </si>
  <si>
    <t>Feerik Fashion Week 2024 Prezentarea de modă colecții din cadrul departamentului Design vestimentar</t>
  </si>
  <si>
    <t>prezentare de moda</t>
  </si>
  <si>
    <t>AMTAP,           19 iulie 2024</t>
  </si>
  <si>
    <t xml:space="preserve">Master-Class „Tehnici și maniere în 
gravură - Aquatinta” în incinta 
atelierului de gravură 402, FAPDD
</t>
  </si>
  <si>
    <t>master-class</t>
  </si>
  <si>
    <t>AMTAP,   11.02.2025</t>
  </si>
  <si>
    <t xml:space="preserve">Master-Class „Acuarelă, tehnica 
umed pe umed, în incinta atelierului de 
creație 409, FAPDD
</t>
  </si>
  <si>
    <t>AMTAP, 07.10.2024</t>
  </si>
  <si>
    <t xml:space="preserve">Master-Class „MONOTIPIA PE 
PIATRĂ,, în incinta atelierului de 
gravură 402, FAPDD
</t>
  </si>
  <si>
    <t>AMTAP, 03.10.2024</t>
  </si>
  <si>
    <t xml:space="preserve">Master-Class „Caligrafia”, în incinta 
atelierului de creație 411, FAPDD
</t>
  </si>
  <si>
    <t>AMTAP, 20.02.2025</t>
  </si>
  <si>
    <t>Master-Class, „PENIȚĂ ȘI TUȘ”, în incinta atelierului de creație 409, FAPDD</t>
  </si>
  <si>
    <t>AMTAP, 14.11.2024</t>
  </si>
  <si>
    <t xml:space="preserve">Expoziția de pictură a lui Chen 
Youhang- Starea în care sunt prezent, 
AMTAP, ArtCor
</t>
  </si>
  <si>
    <t>AMTAP,          17-23 septembrie 2024</t>
  </si>
  <si>
    <t xml:space="preserve">Expoziție internaționala Tradiție și modernietate în artă, dedicată  celebrării a 149 ani de la nașterea lui Constantin Brâncuși., în parteneriat cu  Consiliul Județean  Gorj, din  Târgul-Jiu, România. Organizată la CEBB al UAP din Chișinău. </t>
  </si>
  <si>
    <t>19-25 februarie 2025</t>
  </si>
  <si>
    <t>Expoziția de Artă Vizuală Univers Textil Background,ed.XXIX-a 7-11 aprilie 2025, Iași, România</t>
  </si>
  <si>
    <t>7-11 aprilie 2025</t>
  </si>
  <si>
    <t xml:space="preserve">Expoziție-concurs de 
arte vizuale Ilie Bogdesco, Galeria 
de Arta, Sala cu Orga, Bunker FAPDD
</t>
  </si>
  <si>
    <r>
      <rPr>
        <b/>
        <sz val="11"/>
        <color theme="1"/>
        <rFont val="Times New Roman"/>
        <family val="1"/>
        <charset val="204"/>
      </rPr>
      <t>AMTAP,             14.05.25-
11.06.25</t>
    </r>
    <r>
      <rPr>
        <sz val="11"/>
        <color theme="1"/>
        <rFont val="Times New Roman"/>
        <family val="1"/>
        <charset val="204"/>
      </rPr>
      <t xml:space="preserve">
</t>
    </r>
  </si>
  <si>
    <t xml:space="preserve"> Expoziție de grup 
“Primăvăratica” a profesorilor  catedrei 
DTTAV, ADA, Galeria de Arta, Sala 
cu Orga
</t>
  </si>
  <si>
    <t xml:space="preserve"> Galeria de Arta, Sala 
cu Orga</t>
  </si>
  <si>
    <r>
      <rPr>
        <b/>
        <sz val="11"/>
        <color theme="1"/>
        <rFont val="Times New Roman"/>
        <family val="1"/>
        <charset val="204"/>
      </rPr>
      <t>AMTAP,             25.01114.25-
12.05.25</t>
    </r>
    <r>
      <rPr>
        <sz val="11"/>
        <color theme="1"/>
        <rFont val="Times New Roman"/>
        <family val="1"/>
        <charset val="204"/>
      </rPr>
      <t xml:space="preserve">
</t>
    </r>
  </si>
  <si>
    <t xml:space="preserve">Expoziție-concurs de arte vizuale 
dedicate Zilei Internaționale de 
cpmemorare a Victimelor 
Holocaustului, ediția a IX-a „Culorile 
unui Genocid”, IP CAP „Al. 
Plămădeală”
</t>
  </si>
  <si>
    <r>
      <rPr>
        <b/>
        <sz val="11"/>
        <color theme="1"/>
        <rFont val="Times New Roman"/>
        <family val="1"/>
        <charset val="204"/>
      </rPr>
      <t xml:space="preserve">AMTAP participare, </t>
    </r>
    <r>
      <rPr>
        <sz val="11"/>
        <color theme="1"/>
        <rFont val="Times New Roman"/>
        <family val="1"/>
        <charset val="204"/>
      </rPr>
      <t>IP CAP „Al. 
Plămădeală”</t>
    </r>
  </si>
  <si>
    <t>28 ianuarie 14 februarie 2025</t>
  </si>
  <si>
    <t xml:space="preserve">Masterclass ținut de artistul Vasile 
Rata” pentru studenții de la Facultatea 
de Arte Plastice și Decorative, 
AMTAP. 
</t>
  </si>
  <si>
    <t>AMTAP,          15-18.10.2024</t>
  </si>
  <si>
    <t>Simpozionul dedicat actorului DUNITRU FUSU, Edineț, Moldova</t>
  </si>
  <si>
    <t>,</t>
  </si>
  <si>
    <t>august 2024</t>
  </si>
  <si>
    <t>Conferința TEATRUL DOCUMENTAR în cadrul Reuniunii Teatrelor Naționale Românești, ediția 9.</t>
  </si>
  <si>
    <t>septembrie 2024</t>
  </si>
  <si>
    <t>Festivalul Internațional de teatru – ZILELE SHAKESPEARE, Teatrul Fără Nume, Chisinau, Moldova</t>
  </si>
  <si>
    <t>Octombrie 2024</t>
  </si>
  <si>
    <t xml:space="preserve">Expoziția dedicată actorului DUMITRU FUSU, București, România
</t>
  </si>
  <si>
    <t>noiembrie 2024</t>
  </si>
  <si>
    <t>Salonul de carte de la Montreal, Canada. Decembrie 2024</t>
  </si>
  <si>
    <t>salon de carte</t>
  </si>
  <si>
    <t>decembrie 2024</t>
  </si>
  <si>
    <t>Conferința științifică internațională „Patrimoniul cultural de ieri – implicații în dezvoltarea societății de mâine” 19-20 septembrie 2024</t>
  </si>
  <si>
    <t>19-20 septembrie 2024</t>
  </si>
  <si>
    <t>Festivalul de Film Documentar "Moldox"</t>
  </si>
  <si>
    <t>Festivalul de Film International TIFF</t>
  </si>
  <si>
    <t>iunie 2025</t>
  </si>
  <si>
    <t>Festivalul International de Film Documentar Bel Docs 2025 din Belgrad, Serbia</t>
  </si>
  <si>
    <t>Festivalul de film documentar “Astra film festival” (RO)</t>
  </si>
  <si>
    <t>20.10-25.10(2024)</t>
  </si>
  <si>
    <t>Festivalul de film „Debut”(MD)</t>
  </si>
  <si>
    <t>Festivalul de film Kuala Lumpur Internation Film Award(Malaysia)</t>
  </si>
  <si>
    <t>Forumul Internațional ”CinemaHora”</t>
  </si>
  <si>
    <t>forum</t>
  </si>
  <si>
    <t>28.11.24- 29.11.24</t>
  </si>
  <si>
    <t>Festivalul Internațional de Filme Documentare „ARTDOCFEST”, Riga, Letonia. Cu filmul „Umbra Războiului</t>
  </si>
  <si>
    <t>05.03.25 -08.03.25</t>
  </si>
  <si>
    <t>Conferința Internaționala privind Creativitatea în Dans(ICCD) cu master-class Dans de caracter, Universitatea Națională de Artă Teatrală și Cinematografică I.L. Caragiale din București organizează în perioada 2-4 aprilie 2025</t>
  </si>
  <si>
    <t>2-4 aprilie 2025</t>
  </si>
  <si>
    <t>Simpozionul cu genericul „Consolidarea capacităților liderilor și activiștilor sindicali privind eliminarea violenței și hărțuirii în lumea muncii”</t>
  </si>
  <si>
    <t xml:space="preserve">Festivalul Internațional de teatru ВIВДЛУННЯ(Ucraina) </t>
  </si>
  <si>
    <t xml:space="preserve">Festivalul Internațional de teatru Pomegranates din Tbilisi (Georgia) </t>
  </si>
  <si>
    <t>festival00</t>
  </si>
  <si>
    <t>Festivalul Internațional al Școlilor de Teatru și Film ClassFest, ediția a XIII-a</t>
  </si>
  <si>
    <t xml:space="preserve">AMTAP, 30.11.24-
13.12.24
</t>
  </si>
  <si>
    <t xml:space="preserve">Zilele Filmului Românesc, Chișinău 
MasterClass despre arhive, curatoriat și critică de film „Arhiva activă” (Scurtmetraje din arhiva UNATC – anii 90) Invitat Andrei Rus, critic de film și lector universitar la UNATC, București
</t>
  </si>
  <si>
    <t>27 septembrie</t>
  </si>
  <si>
    <t>Conferința științifico-practică Totalurile Simpozionului național cu participare internațională Pedagogia prin ARTĂ, „Drama(teatrul) în educație”</t>
  </si>
  <si>
    <t>10 iunie, 2025</t>
  </si>
  <si>
    <t>Workshop Emotion Ecosystems 2040, București</t>
  </si>
  <si>
    <t>workshop</t>
  </si>
  <si>
    <t>24-25 iunie, 2025</t>
  </si>
  <si>
    <t>Atelier de management teatral cu Aura Corbeanu (București, România)</t>
  </si>
  <si>
    <t>atelier</t>
  </si>
  <si>
    <t>AMTAP,     aprilie 2025</t>
  </si>
  <si>
    <t>Atelierului de teatrologie cu Nina Mazur (Germania)</t>
  </si>
  <si>
    <t>AMTAP, februarie 2025</t>
  </si>
  <si>
    <t>Festivalul de film DEBUT, editia 2024</t>
  </si>
  <si>
    <t>8-10 Noiembrie 2024</t>
  </si>
  <si>
    <t>Festivalul International de muzica corala Sparkling Voices, Nis, Serbia</t>
  </si>
  <si>
    <t>03.07.2024–07.07.2024</t>
  </si>
  <si>
    <t>Lansarea Ghidului metodic Particularitatile instruirii vocale a elevilor in perioada de mutatie a vocii. autor Nistreanu E</t>
  </si>
  <si>
    <t>lansare de carte</t>
  </si>
  <si>
    <t>AMTAP,  13.03.2025</t>
  </si>
  <si>
    <t>Atelierul de consolidare a capacităților rețelei de cooperare cu instituțiile arodante</t>
  </si>
  <si>
    <t xml:space="preserve">Forumul Interdisciplinar Artele și Mintea Umană. 
Uniunea Psihologilor din Moldova, atelier de cercetare
</t>
  </si>
  <si>
    <t>atelier de cercetare</t>
  </si>
  <si>
    <t>Masterclass de Canto Пазлы творения, Bălți, Palatul Municipal de Cultură</t>
  </si>
  <si>
    <t>Masterclass de Canto Bulicanu M.</t>
  </si>
  <si>
    <t xml:space="preserve">Masterclass
Particularitățile admiterii și studiilor studenților la catedra Canto Academic,
or.Ghidighici
</t>
  </si>
  <si>
    <t>AMTAP, 23.05.2025</t>
  </si>
  <si>
    <t xml:space="preserve">Mastrclassuri în AMTAP, susținut de Domiano Lazzaron, Stefano Pagliari, Luis Lanzarini, Conservatorio Agostini Steffani, Italia cu sprijinul Secției Integrare Europeană, în cadrul programului de schimb de experiență Erasmus+. </t>
  </si>
  <si>
    <t>AMTAP, 02.10.2024–03.10.2024</t>
  </si>
  <si>
    <t>Festivalul Internațional J. Bach (proiect comun Cor mixt AMTAP, CNC, ONC)</t>
  </si>
  <si>
    <t>Concert Madrigal-Visul European</t>
  </si>
  <si>
    <t>concert</t>
  </si>
  <si>
    <t>Festivalul Internațional Mărțișor, ed.59 (or. Soroca)</t>
  </si>
  <si>
    <t xml:space="preserve">Conferința Internațională de Etnomuzicologie
Muzici tradiționale — recuperări, preluări, restituiri
organizată de Centrul de Cercetare în Etnomuzicologie din cadrul Academiei Naționale de Muzică Gheorghe Dima Cluj-Napoca
</t>
  </si>
  <si>
    <t>conferința</t>
  </si>
  <si>
    <t xml:space="preserve"> Academia Naționala de Muzică Gheorghe Dima Cluj-Napoca</t>
  </si>
  <si>
    <t xml:space="preserve">Simpozionul RoAct 
Ediția a V-a, 6 Iunie 2025, Oradea-Timișoara
</t>
  </si>
  <si>
    <t>Festivalul Internațional Zilele Muzicii Noi, ediția 33</t>
  </si>
  <si>
    <t>Festivalul Internațional Zilele Muzicii Noi, ediția 34</t>
  </si>
  <si>
    <t xml:space="preserve">Festivalul Internațional Marcel Spinei
prezentarea în premieră absolută a creației componistice 
Trei stampe pentru instrumente de percuție. Ateneul Român, București, România
</t>
  </si>
  <si>
    <t>Matchmaking event, Londra, Universitatea din Greenwich</t>
  </si>
  <si>
    <t>Conferință internațională CEMAN, Trieste, Italia</t>
  </si>
  <si>
    <t>02.10.2024–03.10.2024</t>
  </si>
  <si>
    <t>Conferință internațională Barcelona, Spania</t>
  </si>
  <si>
    <t xml:space="preserve">10.10.2024–11.10.2024 </t>
  </si>
  <si>
    <t xml:space="preserve">Conferință științifică internațională: 
Professional art education and art culture: challenges of 21st century, 11th international scientific online conference, 6 may 2025, Kyiv (Україна), Київський столичний університет імені Бориса Грінченка .  
</t>
  </si>
  <si>
    <t>Congresul Internațional de muzicologie (Arad)</t>
  </si>
  <si>
    <t>congres</t>
  </si>
  <si>
    <t>Simpozionului sțiințific internațional Cultură, artă și tradiție în spațiul intercultural al românilor din Diaspora.</t>
  </si>
  <si>
    <t>Conferința științifică Chișinău și Buzău pentru A.Marghiloman.</t>
  </si>
  <si>
    <t xml:space="preserve">Conferința Music in dialogue with the modernity: educational, art history, culturological studios
Date: April 10 – 11, 2025
Place: Kyiv (Ukraine), Kyiv National University of Culture and Arts
</t>
  </si>
  <si>
    <t>Aprilie 2025</t>
  </si>
  <si>
    <r>
      <t xml:space="preserve">Concert </t>
    </r>
    <r>
      <rPr>
        <i/>
        <sz val="11"/>
        <color theme="1"/>
        <rFont val="Times New Roman"/>
        <family val="1"/>
        <charset val="204"/>
      </rPr>
      <t>Голоса современных композиторов.</t>
    </r>
    <r>
      <rPr>
        <sz val="11"/>
        <color theme="1"/>
        <rFont val="Times New Roman"/>
        <family val="1"/>
        <charset val="204"/>
      </rPr>
      <t xml:space="preserve"> Teatrul Muzicii Noi, or. Saratov, Federația Rusă. Memento vivere </t>
    </r>
  </si>
  <si>
    <t xml:space="preserve">17.03.2025,
09.04.2025
</t>
  </si>
  <si>
    <t xml:space="preserve">Moldovan National Youth Orchestra. Tour european. 
 Théâtre de la Tour Eiffel, or. Paris, Franța.
</t>
  </si>
  <si>
    <t>Conferința Internațională Particularități ale educației artistice în sistemele formal, nonformal și informal, Iași, România, 14–16 noiembrie 2024.</t>
  </si>
  <si>
    <t>14–16 noiembrie 2024</t>
  </si>
  <si>
    <t xml:space="preserve">Festivalul Internațional de Muzică Clasică Crescendo, ediția a XII-a, Cahul, Palatul de Cultură 
N. Botgros
</t>
  </si>
  <si>
    <t xml:space="preserve">Bălți, Universitatea A. Russo
Participarea în cadrul Concertului jubiliar
Filarmonica pentru copii, USARB — 25
</t>
  </si>
  <si>
    <t>Concertul Festiv de Ziua Unirii Basarabiei cu România</t>
  </si>
  <si>
    <t>Noaptea Europeană a Muzeelor</t>
  </si>
  <si>
    <t>Forumul Național al Culturii la Palatul Național, organizat de Ministerul Culturii</t>
  </si>
  <si>
    <t>Ceremonia consacrată aniversării a 25 ani de la fondarea Filarmonicii pentru copii din municipiul Bălți</t>
  </si>
  <si>
    <t xml:space="preserve">Conferința Ştiinţifică Internaţională  11th International Scientific Online Conference Professional Art Education and Art Culture: Challenges of 21st Century, 16 May 2025, Kyiv,
Borys Grinchenko Kyiv Metropolitan University
</t>
  </si>
  <si>
    <t>Conferința științifico-practică internaţională Educația artistică în contemporaneitate: realizări, provocări, perspective, Ediția a III-a</t>
  </si>
  <si>
    <t>07.11.2024–08.11.2024</t>
  </si>
  <si>
    <t>Conferința republicana online în cadrul Laboratorului de Pedagogie muzicală</t>
  </si>
  <si>
    <t xml:space="preserve"> Seminar metodico-practic republican în cadrul Laboratorului de Pedagogie muzicală, desfășurat  la IP Liceul Teoretic B.P. Hașdeu, mun. Chișinău.</t>
  </si>
  <si>
    <t xml:space="preserve">Salon muzical
Generația secolului XXI, AMTAP
</t>
  </si>
  <si>
    <t>AMTAP, 07.05.2025</t>
  </si>
  <si>
    <t xml:space="preserve">Salon muzical
Generația secolului XXI
Bălți, Școala de Muzică G. Enescu
</t>
  </si>
  <si>
    <t>Concert Mărțișor Studențesc-2025, AMTAP</t>
  </si>
  <si>
    <t>AMTAP, 21.03.2025</t>
  </si>
  <si>
    <t>UNAGE Iași, Recital de Nai Armonii de primăvară, Proiect de Colaborare între UNAGE, AMTAP, CEEA Ștefan Neaga</t>
  </si>
  <si>
    <t>recital</t>
  </si>
  <si>
    <t>Congres UCMM</t>
  </si>
  <si>
    <t xml:space="preserve"> Masterclass susținut de Anna Lipkind-Mazor</t>
  </si>
  <si>
    <t>AMTAP,   24.09.2024</t>
  </si>
  <si>
    <t>Masterclass cu profesorul St. Pagliari</t>
  </si>
  <si>
    <t>Manifestare cultural-artistica "Gh. Strezev – 100 de ani"</t>
  </si>
  <si>
    <t>AMTAP, 14.09.2024</t>
  </si>
  <si>
    <t xml:space="preserve">Masterclass Particularitățile admiterii și studiilor studenților la catedra Canto Academic,
or.Ghidighici
</t>
  </si>
  <si>
    <r>
      <t xml:space="preserve">Conferința Științifică Internațională a Institutului Patrimoniul Cultural </t>
    </r>
    <r>
      <rPr>
        <i/>
        <sz val="11"/>
        <color theme="1"/>
        <rFont val="Times New Roman"/>
        <family val="1"/>
        <charset val="204"/>
      </rPr>
      <t>Cercetare, valorificare, promovare</t>
    </r>
    <r>
      <rPr>
        <sz val="11"/>
        <color theme="1"/>
        <rFont val="Times New Roman"/>
        <family val="1"/>
        <charset val="204"/>
      </rPr>
      <t>, ediția a XVI-a</t>
    </r>
  </si>
  <si>
    <t>26.09.2024–27.09.2024</t>
  </si>
  <si>
    <t>Conferința Internațională Музыкальное искусство как сфера социально- культурной реабилитации лиц с ОВЗ (Sanct-Petersburg 3–4 aprilie 2025) cu comunicatul Феноменологические границы музыкального образования и музыкальной терапии – on-line</t>
  </si>
  <si>
    <t>conferinta</t>
  </si>
  <si>
    <t>3-4 aprilie 2025</t>
  </si>
  <si>
    <r>
      <t xml:space="preserve">Ziua Europeană a Limbilor </t>
    </r>
    <r>
      <rPr>
        <i/>
        <sz val="11"/>
        <color theme="1"/>
        <rFont val="Times New Roman"/>
        <family val="1"/>
        <charset val="204"/>
      </rPr>
      <t xml:space="preserve">Pacea prin diversitate lingvistică </t>
    </r>
    <r>
      <rPr>
        <sz val="11"/>
        <color theme="1"/>
        <rFont val="Times New Roman"/>
        <family val="1"/>
        <charset val="204"/>
      </rPr>
      <t xml:space="preserve">(comunicare, jazz, poezie) -26.09.2024, </t>
    </r>
  </si>
  <si>
    <t>proiect cultural</t>
  </si>
  <si>
    <t>AMTAP, 26.09.2024,</t>
  </si>
  <si>
    <r>
      <t xml:space="preserve">Eveniment interdisciplinar cu genericul: </t>
    </r>
    <r>
      <rPr>
        <i/>
        <sz val="11"/>
        <color theme="1"/>
        <rFont val="Times New Roman"/>
        <family val="1"/>
        <charset val="204"/>
      </rPr>
      <t>Mitul în universul poetic eminescian: o perspectivă europeană</t>
    </r>
    <r>
      <rPr>
        <sz val="11"/>
        <color theme="1"/>
        <rFont val="Times New Roman"/>
        <family val="1"/>
        <charset val="204"/>
      </rPr>
      <t xml:space="preserve"> – 12.02.2025,  Artcor.</t>
    </r>
  </si>
  <si>
    <t>AMTAP, 12.02.2025</t>
  </si>
  <si>
    <t>Dialoguri Socratice: întâlnire cu etologul Dorian Furtună – 03.04.2025, AMTAP.</t>
  </si>
  <si>
    <t xml:space="preserve">AMTAP, 03.04.2025              </t>
  </si>
  <si>
    <t>Săptămâna comemorării victimelor foametei organizate din 1946-1947: întâlnire cu istoricul Anatol Țăranu – 06.05.2025, AMTAP.</t>
  </si>
  <si>
    <t>AMTAP, 06.05.2025</t>
  </si>
  <si>
    <t>Conferința științifică națională cu participare internațională</t>
  </si>
  <si>
    <r>
      <rPr>
        <i/>
        <sz val="11"/>
        <color theme="1"/>
        <rFont val="Times New Roman"/>
        <family val="1"/>
        <charset val="204"/>
      </rPr>
      <t>Probleme sensibile și contriverse ale societății contemporane,</t>
    </r>
    <r>
      <rPr>
        <sz val="11"/>
        <color theme="1"/>
        <rFont val="Times New Roman"/>
        <family val="1"/>
        <charset val="204"/>
      </rPr>
      <t xml:space="preserve"> UPS „</t>
    </r>
    <r>
      <rPr>
        <i/>
        <sz val="11"/>
        <color theme="1"/>
        <rFont val="Times New Roman"/>
        <family val="1"/>
        <charset val="204"/>
      </rPr>
      <t>Ion Creangă”</t>
    </r>
  </si>
  <si>
    <t xml:space="preserve">conferință </t>
  </si>
  <si>
    <t>25-26 octombrie, 2025</t>
  </si>
  <si>
    <r>
      <t xml:space="preserve">Conferința științifică internațională
</t>
    </r>
    <r>
      <rPr>
        <i/>
        <sz val="11"/>
        <color theme="1"/>
        <rFont val="Times New Roman"/>
        <family val="1"/>
        <charset val="204"/>
      </rPr>
      <t xml:space="preserve">Valorificarea  neuroștiințelor în
dezvoltarea personală, </t>
    </r>
    <r>
      <rPr>
        <sz val="11"/>
        <color theme="1"/>
        <rFont val="Times New Roman"/>
        <family val="1"/>
        <charset val="204"/>
      </rPr>
      <t xml:space="preserve">7-8 noiembrie 2024, Chişinău: Universitatea
Pedagogică de Stat „Ion Creangă”
</t>
    </r>
  </si>
  <si>
    <t>7-8 noiembrie, 2024</t>
  </si>
  <si>
    <r>
      <rPr>
        <b/>
        <sz val="11"/>
        <color theme="1"/>
        <rFont val="Times New Roman"/>
        <family val="1"/>
        <charset val="204"/>
      </rPr>
      <t xml:space="preserve">Tatiana Comendant, </t>
    </r>
    <r>
      <rPr>
        <sz val="11"/>
        <color theme="1"/>
        <rFont val="Times New Roman"/>
        <family val="1"/>
        <charset val="204"/>
      </rPr>
      <t>dr., conf. univ., prorector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</si>
</sst>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quot;lei&quot;_-;\-* #,##0.00\ &quot;lei&quot;_-;_-* &quot;-&quot;??\ &quot;lei&quot;_-;_-@_-"/>
  </numFmts>
  <fonts count="61" x14ac:knownFonts="1">
    <font>
      <sz val="11"/>
      <color theme="1"/>
      <name val="Calibri"/>
      <family val="2"/>
      <charset val="238"/>
      <scheme val="minor"/>
    </font>
    <font>
      <sz val="12"/>
      <color theme="1"/>
      <name val="Times New Roman"/>
      <family val="1"/>
      <charset val="204"/>
    </font>
    <font>
      <b/>
      <sz val="12"/>
      <color theme="1"/>
      <name val="Times New Roman"/>
      <family val="1"/>
      <charset val="204"/>
    </font>
    <font>
      <b/>
      <sz val="11"/>
      <color theme="1"/>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b/>
      <sz val="9"/>
      <color theme="1"/>
      <name val="Times New Roman"/>
      <family val="1"/>
      <charset val="204"/>
    </font>
    <font>
      <i/>
      <sz val="11"/>
      <color theme="1"/>
      <name val="Times New Roman"/>
      <family val="1"/>
      <charset val="204"/>
    </font>
    <font>
      <sz val="11"/>
      <color rgb="FFFF0000"/>
      <name val="Times New Roman"/>
      <family val="1"/>
      <charset val="204"/>
    </font>
    <font>
      <b/>
      <sz val="11"/>
      <name val="Times New Roman"/>
      <family val="1"/>
      <charset val="204"/>
    </font>
    <font>
      <b/>
      <i/>
      <sz val="10"/>
      <color theme="1"/>
      <name val="Times New Roman"/>
      <family val="1"/>
      <charset val="204"/>
    </font>
    <font>
      <b/>
      <sz val="10"/>
      <name val="Times New Roman"/>
      <family val="1"/>
      <charset val="204"/>
    </font>
    <font>
      <b/>
      <sz val="11"/>
      <color theme="1"/>
      <name val="Calibri"/>
      <family val="2"/>
      <charset val="204"/>
      <scheme val="minor"/>
    </font>
    <font>
      <sz val="10"/>
      <color theme="1"/>
      <name val="Calibri"/>
      <family val="2"/>
      <charset val="238"/>
      <scheme val="minor"/>
    </font>
    <font>
      <b/>
      <sz val="9"/>
      <name val="Times New Roman"/>
      <family val="1"/>
      <charset val="204"/>
    </font>
    <font>
      <sz val="9"/>
      <color theme="1"/>
      <name val="Calibri"/>
      <family val="2"/>
      <charset val="238"/>
      <scheme val="minor"/>
    </font>
    <font>
      <b/>
      <sz val="9"/>
      <color rgb="FFFF0000"/>
      <name val="Times New Roman"/>
      <family val="1"/>
      <charset val="204"/>
    </font>
    <font>
      <sz val="9"/>
      <color theme="1"/>
      <name val="Times New Roman"/>
      <family val="1"/>
      <charset val="204"/>
    </font>
    <font>
      <i/>
      <sz val="10"/>
      <color theme="1"/>
      <name val="Times New Roman"/>
      <family val="1"/>
      <charset val="204"/>
    </font>
    <font>
      <b/>
      <i/>
      <sz val="11"/>
      <color theme="1"/>
      <name val="Times New Roman"/>
      <family val="1"/>
      <charset val="204"/>
    </font>
    <font>
      <b/>
      <i/>
      <sz val="10"/>
      <color rgb="FFC00000"/>
      <name val="Times New Roman"/>
      <family val="1"/>
      <charset val="204"/>
    </font>
    <font>
      <b/>
      <i/>
      <sz val="11"/>
      <color rgb="FFC00000"/>
      <name val="Times New Roman"/>
      <family val="1"/>
      <charset val="204"/>
    </font>
    <font>
      <sz val="9"/>
      <color indexed="81"/>
      <name val="Tahoma"/>
      <family val="2"/>
      <charset val="204"/>
    </font>
    <font>
      <b/>
      <sz val="9"/>
      <color indexed="81"/>
      <name val="Tahoma"/>
      <family val="2"/>
      <charset val="204"/>
    </font>
    <font>
      <b/>
      <i/>
      <sz val="11"/>
      <color theme="1"/>
      <name val="Calibri"/>
      <family val="2"/>
      <charset val="204"/>
      <scheme val="minor"/>
    </font>
    <font>
      <sz val="8"/>
      <name val="Calibri"/>
      <family val="2"/>
      <charset val="238"/>
      <scheme val="minor"/>
    </font>
    <font>
      <b/>
      <sz val="10"/>
      <color rgb="FFC00000"/>
      <name val="Times New Roman"/>
      <family val="1"/>
      <charset val="204"/>
    </font>
    <font>
      <sz val="9"/>
      <color indexed="81"/>
      <name val="Tahoma"/>
      <charset val="1"/>
    </font>
    <font>
      <b/>
      <sz val="9"/>
      <color indexed="81"/>
      <name val="Tahoma"/>
      <charset val="1"/>
    </font>
    <font>
      <b/>
      <u/>
      <sz val="11"/>
      <color theme="1"/>
      <name val="Times New Roman"/>
      <family val="1"/>
      <charset val="204"/>
    </font>
    <font>
      <sz val="11"/>
      <color rgb="FF000000"/>
      <name val="Calibri"/>
      <family val="2"/>
      <charset val="204"/>
      <scheme val="minor"/>
    </font>
    <font>
      <u/>
      <sz val="11"/>
      <color theme="10"/>
      <name val="Calibri"/>
      <family val="2"/>
      <charset val="238"/>
      <scheme val="minor"/>
    </font>
    <font>
      <sz val="12"/>
      <color theme="1"/>
      <name val="Calibri"/>
      <family val="2"/>
      <charset val="238"/>
      <scheme val="minor"/>
    </font>
    <font>
      <sz val="11"/>
      <color rgb="FF000000"/>
      <name val="Times New Roman"/>
      <family val="1"/>
      <charset val="204"/>
    </font>
    <font>
      <sz val="11"/>
      <name val="Times New Roman"/>
      <family val="1"/>
      <charset val="204"/>
    </font>
    <font>
      <sz val="12"/>
      <name val="Times New Roman"/>
      <family val="1"/>
      <charset val="204"/>
    </font>
    <font>
      <b/>
      <sz val="11"/>
      <color rgb="FF000000"/>
      <name val="Times New Roman"/>
      <family val="1"/>
      <charset val="204"/>
    </font>
    <font>
      <b/>
      <i/>
      <sz val="10"/>
      <color rgb="FF00B050"/>
      <name val="Times New Roman"/>
      <family val="1"/>
      <charset val="204"/>
    </font>
    <font>
      <sz val="10"/>
      <color rgb="FF00B050"/>
      <name val="Times New Roman"/>
      <family val="1"/>
      <charset val="204"/>
    </font>
    <font>
      <b/>
      <sz val="12"/>
      <color rgb="FFC00000"/>
      <name val="Times New Roman"/>
      <family val="1"/>
      <charset val="204"/>
    </font>
    <font>
      <sz val="15"/>
      <color rgb="FFC00000"/>
      <name val="Times New Roman"/>
      <family val="1"/>
      <charset val="204"/>
    </font>
    <font>
      <b/>
      <sz val="15"/>
      <color theme="1"/>
      <name val="Times New Roman"/>
      <family val="1"/>
      <charset val="204"/>
    </font>
    <font>
      <b/>
      <sz val="15"/>
      <color rgb="FFC00000"/>
      <name val="Times New Roman"/>
      <family val="1"/>
      <charset val="204"/>
    </font>
    <font>
      <b/>
      <i/>
      <sz val="15"/>
      <color rgb="FFC00000"/>
      <name val="Times New Roman"/>
      <family val="1"/>
      <charset val="204"/>
    </font>
    <font>
      <b/>
      <i/>
      <sz val="12"/>
      <color theme="1"/>
      <name val="Times New Roman"/>
      <family val="1"/>
      <charset val="204"/>
    </font>
    <font>
      <b/>
      <sz val="12"/>
      <color rgb="FFC00000"/>
      <name val="Calibri"/>
      <family val="2"/>
      <charset val="238"/>
      <scheme val="minor"/>
    </font>
    <font>
      <sz val="11"/>
      <color theme="1"/>
      <name val="Times New Roman"/>
      <family val="1"/>
      <charset val="238"/>
    </font>
    <font>
      <b/>
      <u/>
      <sz val="12"/>
      <color theme="1"/>
      <name val="Times New Roman"/>
      <family val="1"/>
      <charset val="204"/>
    </font>
    <font>
      <sz val="10"/>
      <color theme="1"/>
      <name val="Times New Roman"/>
      <family val="1"/>
      <charset val="238"/>
    </font>
    <font>
      <b/>
      <u/>
      <sz val="11"/>
      <name val="Times New Roman"/>
      <family val="1"/>
      <charset val="204"/>
    </font>
    <font>
      <b/>
      <sz val="11"/>
      <color rgb="FFFF0000"/>
      <name val="Calibri"/>
      <family val="2"/>
      <scheme val="minor"/>
    </font>
    <font>
      <sz val="11"/>
      <color theme="1"/>
      <name val="Calibri"/>
      <family val="2"/>
      <charset val="238"/>
      <scheme val="minor"/>
    </font>
    <font>
      <b/>
      <sz val="12"/>
      <color theme="1"/>
      <name val="Times New Roman"/>
      <charset val="204"/>
    </font>
    <font>
      <b/>
      <u/>
      <sz val="12"/>
      <color theme="1"/>
      <name val="Times New Roman"/>
      <charset val="204"/>
    </font>
    <font>
      <b/>
      <sz val="11"/>
      <color theme="1"/>
      <name val="Times New Roman"/>
      <charset val="204"/>
    </font>
    <font>
      <sz val="11"/>
      <color theme="1"/>
      <name val="Times New Roman"/>
      <charset val="204"/>
    </font>
    <font>
      <sz val="11"/>
      <color theme="1"/>
      <name val="Times New Roman"/>
      <charset val="238"/>
    </font>
    <font>
      <sz val="12"/>
      <color rgb="FF000000"/>
      <name val="Times New Roman"/>
      <charset val="238"/>
    </font>
    <font>
      <b/>
      <sz val="9"/>
      <color indexed="81"/>
      <name val="Segoe UI"/>
      <family val="2"/>
      <charset val="204"/>
    </font>
    <font>
      <sz val="9"/>
      <color indexed="81"/>
      <name val="Segoe UI"/>
      <family val="2"/>
      <charset val="204"/>
    </font>
  </fonts>
  <fills count="1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0070C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9" tint="0.59999389629810485"/>
        <bgColor indexed="64"/>
      </patternFill>
    </fill>
  </fills>
  <borders count="1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style="medium">
        <color indexed="64"/>
      </top>
      <bottom style="double">
        <color indexed="64"/>
      </bottom>
      <diagonal/>
    </border>
  </borders>
  <cellStyleXfs count="4">
    <xf numFmtId="0" fontId="0" fillId="0" borderId="0"/>
    <xf numFmtId="0" fontId="32" fillId="0" borderId="0" applyNumberFormat="0" applyFill="0" applyBorder="0" applyAlignment="0" applyProtection="0"/>
    <xf numFmtId="43" fontId="52" fillId="0" borderId="0" applyFont="0" applyFill="0" applyBorder="0" applyAlignment="0" applyProtection="0"/>
    <xf numFmtId="164" fontId="52" fillId="0" borderId="0" applyFont="0" applyFill="0" applyBorder="0" applyAlignment="0" applyProtection="0"/>
  </cellStyleXfs>
  <cellXfs count="1055">
    <xf numFmtId="0" fontId="0" fillId="0" borderId="0" xfId="0"/>
    <xf numFmtId="0" fontId="0" fillId="0" borderId="0" xfId="0" applyAlignment="1">
      <alignment wrapText="1"/>
    </xf>
    <xf numFmtId="0" fontId="1"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0" fillId="0" borderId="7" xfId="0" applyBorder="1"/>
    <xf numFmtId="0" fontId="1" fillId="0" borderId="0" xfId="0" applyFont="1" applyAlignment="1">
      <alignment vertical="center" wrapText="1"/>
    </xf>
    <xf numFmtId="0" fontId="4" fillId="0" borderId="7" xfId="0" applyFont="1" applyBorder="1"/>
    <xf numFmtId="0" fontId="4" fillId="0" borderId="0" xfId="0" applyFont="1"/>
    <xf numFmtId="0" fontId="5" fillId="0" borderId="0" xfId="0" applyFont="1" applyAlignment="1">
      <alignment vertical="center" wrapText="1"/>
    </xf>
    <xf numFmtId="0" fontId="3" fillId="2" borderId="0" xfId="0" applyFont="1" applyFill="1" applyAlignment="1">
      <alignment horizontal="center"/>
    </xf>
    <xf numFmtId="0" fontId="0" fillId="2" borderId="7" xfId="0" applyFill="1" applyBorder="1"/>
    <xf numFmtId="0" fontId="2" fillId="0" borderId="0" xfId="0" applyFont="1" applyAlignment="1">
      <alignment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6" xfId="0" applyFont="1" applyBorder="1" applyAlignment="1">
      <alignment horizontal="center" vertical="center" wrapText="1"/>
    </xf>
    <xf numFmtId="0" fontId="6" fillId="2" borderId="0" xfId="0" applyFont="1" applyFill="1" applyAlignment="1">
      <alignment horizontal="center"/>
    </xf>
    <xf numFmtId="0" fontId="4" fillId="2" borderId="7" xfId="0" applyFont="1" applyFill="1" applyBorder="1" applyAlignment="1">
      <alignment vertical="center" wrapText="1"/>
    </xf>
    <xf numFmtId="0" fontId="4" fillId="2" borderId="7" xfId="0" applyFont="1" applyFill="1" applyBorder="1" applyAlignment="1">
      <alignment horizontal="center" vertical="center" wrapText="1"/>
    </xf>
    <xf numFmtId="0" fontId="4" fillId="0" borderId="0" xfId="0" applyFont="1" applyAlignment="1">
      <alignment vertical="center"/>
    </xf>
    <xf numFmtId="0" fontId="4" fillId="3" borderId="0" xfId="0" applyFont="1" applyFill="1" applyAlignment="1">
      <alignment horizontal="justify" vertical="center"/>
    </xf>
    <xf numFmtId="0" fontId="4" fillId="0" borderId="0" xfId="0" applyFont="1" applyAlignment="1">
      <alignment vertical="center" wrapText="1"/>
    </xf>
    <xf numFmtId="0" fontId="4" fillId="2" borderId="0" xfId="0" applyFont="1" applyFill="1" applyAlignment="1">
      <alignment vertical="center" wrapText="1"/>
    </xf>
    <xf numFmtId="0" fontId="4" fillId="0" borderId="0" xfId="0" applyFont="1" applyAlignment="1">
      <alignment horizontal="justify" vertical="center"/>
    </xf>
    <xf numFmtId="0" fontId="3" fillId="0" borderId="59" xfId="0" applyFont="1" applyBorder="1" applyAlignment="1">
      <alignment horizontal="center" vertical="center" wrapText="1"/>
    </xf>
    <xf numFmtId="0" fontId="4" fillId="0" borderId="10" xfId="0" applyFont="1" applyBorder="1" applyAlignment="1">
      <alignment horizontal="left" vertical="center" wrapText="1"/>
    </xf>
    <xf numFmtId="0" fontId="3" fillId="0" borderId="46" xfId="0" applyFont="1" applyBorder="1" applyAlignment="1">
      <alignment horizontal="center" vertical="center"/>
    </xf>
    <xf numFmtId="0" fontId="4" fillId="0" borderId="10" xfId="0" applyFont="1" applyBorder="1"/>
    <xf numFmtId="0" fontId="3" fillId="0" borderId="0" xfId="0" applyFont="1" applyAlignment="1">
      <alignment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top"/>
    </xf>
    <xf numFmtId="0" fontId="0" fillId="2" borderId="7" xfId="0" applyFill="1" applyBorder="1" applyAlignment="1">
      <alignment vertical="top" wrapText="1"/>
    </xf>
    <xf numFmtId="0" fontId="4" fillId="2" borderId="7" xfId="0" applyFont="1" applyFill="1" applyBorder="1" applyAlignment="1">
      <alignment vertical="top" wrapText="1"/>
    </xf>
    <xf numFmtId="0" fontId="0" fillId="2" borderId="29" xfId="0" applyFill="1" applyBorder="1" applyAlignment="1">
      <alignment vertical="top" wrapText="1"/>
    </xf>
    <xf numFmtId="0" fontId="3" fillId="0" borderId="0" xfId="0" applyFont="1"/>
    <xf numFmtId="0" fontId="4" fillId="0" borderId="0" xfId="0" applyFont="1" applyAlignment="1">
      <alignment horizontal="center"/>
    </xf>
    <xf numFmtId="0" fontId="4" fillId="0" borderId="0" xfId="0" applyFont="1" applyAlignment="1">
      <alignment horizontal="center" vertical="center"/>
    </xf>
    <xf numFmtId="0" fontId="4" fillId="0" borderId="22" xfId="0" applyFont="1" applyBorder="1" applyAlignment="1">
      <alignment horizontal="center" vertical="center"/>
    </xf>
    <xf numFmtId="0" fontId="4" fillId="0" borderId="10" xfId="0" applyFont="1" applyBorder="1" applyAlignment="1">
      <alignment horizontal="center" vertical="center"/>
    </xf>
    <xf numFmtId="0" fontId="5" fillId="0" borderId="0" xfId="0" applyFont="1"/>
    <xf numFmtId="0" fontId="5" fillId="2" borderId="0" xfId="0" applyFont="1" applyFill="1"/>
    <xf numFmtId="0" fontId="5" fillId="2" borderId="0" xfId="0" applyFont="1" applyFill="1" applyAlignment="1">
      <alignment horizontal="center"/>
    </xf>
    <xf numFmtId="0" fontId="4" fillId="2" borderId="0" xfId="0" applyFont="1" applyFill="1"/>
    <xf numFmtId="0" fontId="5" fillId="0" borderId="0" xfId="0" applyFont="1" applyAlignment="1">
      <alignment wrapText="1"/>
    </xf>
    <xf numFmtId="0" fontId="4" fillId="0" borderId="0" xfId="0" applyFont="1" applyAlignment="1">
      <alignment wrapText="1"/>
    </xf>
    <xf numFmtId="0" fontId="3"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0" xfId="0" applyFont="1" applyAlignment="1">
      <alignment horizontal="center" vertical="center" wrapText="1"/>
    </xf>
    <xf numFmtId="0" fontId="4" fillId="0" borderId="7" xfId="0" applyFont="1" applyBorder="1" applyAlignment="1">
      <alignment horizontal="center" vertical="center"/>
    </xf>
    <xf numFmtId="0" fontId="16" fillId="0" borderId="0" xfId="0" applyFont="1"/>
    <xf numFmtId="0" fontId="4" fillId="4" borderId="0" xfId="0" applyFont="1" applyFill="1"/>
    <xf numFmtId="0" fontId="4" fillId="5" borderId="0" xfId="0" applyFont="1" applyFill="1"/>
    <xf numFmtId="0" fontId="3" fillId="5" borderId="0" xfId="0" applyFont="1" applyFill="1" applyAlignment="1">
      <alignment horizontal="center"/>
    </xf>
    <xf numFmtId="0" fontId="4" fillId="6" borderId="0" xfId="0" applyFont="1" applyFill="1"/>
    <xf numFmtId="0" fontId="11" fillId="4" borderId="16" xfId="0" applyFont="1" applyFill="1" applyBorder="1" applyAlignment="1">
      <alignment horizontal="left" vertical="top" wrapText="1"/>
    </xf>
    <xf numFmtId="0" fontId="6" fillId="4" borderId="58" xfId="0" applyFont="1" applyFill="1" applyBorder="1" applyAlignment="1">
      <alignment horizontal="left" vertical="top" wrapText="1"/>
    </xf>
    <xf numFmtId="0" fontId="4" fillId="2" borderId="46" xfId="0" applyFont="1" applyFill="1" applyBorder="1"/>
    <xf numFmtId="0" fontId="20" fillId="0" borderId="0" xfId="0" applyFont="1"/>
    <xf numFmtId="0" fontId="11" fillId="2" borderId="73" xfId="0" applyFont="1" applyFill="1" applyBorder="1" applyAlignment="1">
      <alignment horizontal="left" vertical="top" wrapText="1"/>
    </xf>
    <xf numFmtId="0" fontId="3" fillId="0" borderId="0" xfId="0" applyFont="1" applyAlignment="1">
      <alignment horizontal="center"/>
    </xf>
    <xf numFmtId="0" fontId="3" fillId="0" borderId="23" xfId="0" applyFont="1" applyBorder="1" applyAlignment="1">
      <alignment horizontal="center" vertical="center" wrapText="1"/>
    </xf>
    <xf numFmtId="0" fontId="3" fillId="0" borderId="42" xfId="0" applyFont="1" applyBorder="1" applyAlignment="1">
      <alignment horizontal="center" vertical="center" wrapText="1"/>
    </xf>
    <xf numFmtId="0" fontId="5" fillId="2" borderId="65" xfId="0" applyFont="1" applyFill="1" applyBorder="1" applyAlignment="1">
      <alignment horizontal="center" vertical="center" wrapText="1"/>
    </xf>
    <xf numFmtId="0" fontId="4" fillId="0" borderId="10" xfId="0" applyFont="1" applyBorder="1" applyAlignment="1">
      <alignment horizontal="center" vertical="top" wrapText="1"/>
    </xf>
    <xf numFmtId="0" fontId="4" fillId="0" borderId="7" xfId="0" applyFont="1" applyBorder="1" applyAlignment="1">
      <alignment horizontal="left" vertical="top" wrapText="1"/>
    </xf>
    <xf numFmtId="0" fontId="4" fillId="0" borderId="7" xfId="0" applyFont="1" applyBorder="1" applyAlignment="1">
      <alignment horizontal="left" vertical="top"/>
    </xf>
    <xf numFmtId="0" fontId="4" fillId="0" borderId="65" xfId="0" applyFont="1" applyBorder="1" applyAlignment="1">
      <alignment vertical="top"/>
    </xf>
    <xf numFmtId="0" fontId="4" fillId="2" borderId="7" xfId="0" applyFont="1" applyFill="1" applyBorder="1" applyAlignment="1">
      <alignment horizontal="left" vertical="top" wrapText="1"/>
    </xf>
    <xf numFmtId="0" fontId="4" fillId="0" borderId="10" xfId="0" applyFont="1" applyBorder="1" applyAlignment="1">
      <alignment horizontal="left" vertical="top"/>
    </xf>
    <xf numFmtId="0" fontId="4" fillId="0" borderId="22" xfId="0" applyFont="1" applyBorder="1" applyAlignment="1">
      <alignment horizontal="left" vertical="top" wrapText="1"/>
    </xf>
    <xf numFmtId="0" fontId="3" fillId="2" borderId="23" xfId="0" applyFont="1" applyFill="1" applyBorder="1" applyAlignment="1">
      <alignment horizontal="left" vertical="top" wrapText="1"/>
    </xf>
    <xf numFmtId="0" fontId="3" fillId="2" borderId="42" xfId="0" applyFont="1" applyFill="1" applyBorder="1" applyAlignment="1">
      <alignment horizontal="left" vertical="top" wrapText="1"/>
    </xf>
    <xf numFmtId="0" fontId="3" fillId="0" borderId="42" xfId="0" applyFont="1" applyBorder="1" applyAlignment="1">
      <alignment horizontal="left" vertical="top" wrapText="1"/>
    </xf>
    <xf numFmtId="0" fontId="4" fillId="0" borderId="22" xfId="0" applyFont="1" applyBorder="1" applyAlignment="1">
      <alignment vertical="center" wrapText="1"/>
    </xf>
    <xf numFmtId="0" fontId="4" fillId="0" borderId="22" xfId="0" applyFont="1" applyBorder="1" applyAlignment="1">
      <alignment horizontal="center" vertical="center" wrapText="1"/>
    </xf>
    <xf numFmtId="0" fontId="4" fillId="2" borderId="54" xfId="0" applyFont="1" applyFill="1" applyBorder="1" applyAlignment="1">
      <alignment horizontal="left" vertical="center" wrapText="1"/>
    </xf>
    <xf numFmtId="0" fontId="4" fillId="2" borderId="10" xfId="0" applyFont="1" applyFill="1" applyBorder="1" applyAlignment="1">
      <alignment horizontal="left" vertical="top" wrapText="1"/>
    </xf>
    <xf numFmtId="0" fontId="4" fillId="2" borderId="29" xfId="0" applyFont="1" applyFill="1" applyBorder="1" applyAlignment="1">
      <alignment horizontal="left" vertical="top" wrapText="1"/>
    </xf>
    <xf numFmtId="0" fontId="4" fillId="2" borderId="7" xfId="0" applyFont="1" applyFill="1" applyBorder="1" applyAlignment="1">
      <alignment horizontal="left" vertical="top"/>
    </xf>
    <xf numFmtId="0" fontId="4" fillId="0" borderId="33" xfId="0" applyFont="1" applyBorder="1" applyAlignment="1">
      <alignment horizontal="left" vertical="center" wrapText="1"/>
    </xf>
    <xf numFmtId="0" fontId="4" fillId="0" borderId="27" xfId="0" applyFont="1" applyBorder="1" applyAlignment="1">
      <alignment horizontal="left" vertical="top" wrapText="1"/>
    </xf>
    <xf numFmtId="0" fontId="4" fillId="2" borderId="35" xfId="0" applyFont="1" applyFill="1" applyBorder="1" applyAlignment="1">
      <alignment horizontal="left" vertical="top" wrapText="1"/>
    </xf>
    <xf numFmtId="0" fontId="4" fillId="2" borderId="38" xfId="0" applyFont="1" applyFill="1" applyBorder="1" applyAlignment="1">
      <alignment horizontal="left" vertical="top" wrapText="1"/>
    </xf>
    <xf numFmtId="0" fontId="4" fillId="0" borderId="14" xfId="0" applyFont="1" applyBorder="1" applyAlignment="1">
      <alignment horizontal="left" vertical="top" wrapText="1"/>
    </xf>
    <xf numFmtId="0" fontId="4" fillId="0" borderId="20" xfId="0" applyFont="1" applyBorder="1" applyAlignment="1">
      <alignment horizontal="center" vertical="center" wrapText="1"/>
    </xf>
    <xf numFmtId="0" fontId="4" fillId="0" borderId="47" xfId="0" applyFont="1" applyBorder="1" applyAlignment="1">
      <alignment horizontal="left" vertical="center"/>
    </xf>
    <xf numFmtId="18" fontId="4" fillId="0" borderId="7" xfId="0" applyNumberFormat="1" applyFont="1" applyBorder="1" applyAlignment="1">
      <alignment horizontal="center" vertical="center"/>
    </xf>
    <xf numFmtId="0" fontId="3" fillId="0" borderId="55" xfId="0" applyFont="1" applyBorder="1" applyAlignment="1">
      <alignment horizontal="center" vertical="center" wrapText="1"/>
    </xf>
    <xf numFmtId="0" fontId="4" fillId="0" borderId="14" xfId="0" applyFont="1" applyBorder="1" applyAlignment="1">
      <alignment horizontal="center" vertical="center"/>
    </xf>
    <xf numFmtId="0" fontId="4" fillId="2" borderId="7" xfId="0" applyFont="1" applyFill="1" applyBorder="1" applyAlignment="1">
      <alignment horizontal="center" vertical="center"/>
    </xf>
    <xf numFmtId="0" fontId="3" fillId="2" borderId="42" xfId="0" applyFont="1" applyFill="1" applyBorder="1" applyAlignment="1">
      <alignment horizontal="center" vertical="center" wrapText="1"/>
    </xf>
    <xf numFmtId="0" fontId="3" fillId="0" borderId="7" xfId="0" applyFont="1" applyBorder="1" applyAlignment="1">
      <alignment horizontal="center" vertical="top" wrapText="1"/>
    </xf>
    <xf numFmtId="0" fontId="13" fillId="0" borderId="7" xfId="0" applyFont="1" applyBorder="1" applyAlignment="1">
      <alignment horizontal="center" vertical="top" wrapText="1"/>
    </xf>
    <xf numFmtId="0" fontId="13" fillId="0" borderId="7" xfId="0" applyFont="1" applyBorder="1" applyAlignment="1">
      <alignment horizontal="center" vertical="top"/>
    </xf>
    <xf numFmtId="0" fontId="3" fillId="0" borderId="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5" xfId="0" applyFont="1" applyBorder="1" applyAlignment="1">
      <alignment horizontal="center" vertical="center"/>
    </xf>
    <xf numFmtId="0" fontId="20" fillId="0" borderId="7" xfId="0" applyFont="1" applyBorder="1" applyAlignment="1">
      <alignment horizontal="center" vertical="center"/>
    </xf>
    <xf numFmtId="14" fontId="4" fillId="0" borderId="7" xfId="0" applyNumberFormat="1" applyFont="1" applyBorder="1" applyAlignment="1">
      <alignment horizontal="center" vertical="center" wrapText="1"/>
    </xf>
    <xf numFmtId="0" fontId="0" fillId="0" borderId="10" xfId="0" applyBorder="1"/>
    <xf numFmtId="0" fontId="31" fillId="0" borderId="4" xfId="0" applyFont="1" applyBorder="1" applyAlignment="1">
      <alignment vertical="center"/>
    </xf>
    <xf numFmtId="0" fontId="3" fillId="0" borderId="0" xfId="0" applyFont="1" applyAlignment="1">
      <alignment horizontal="center" vertical="center" wrapText="1"/>
    </xf>
    <xf numFmtId="0" fontId="3" fillId="0" borderId="16" xfId="0" applyFont="1" applyBorder="1" applyAlignment="1">
      <alignment horizont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7" xfId="0" applyFont="1" applyBorder="1"/>
    <xf numFmtId="0" fontId="4" fillId="0" borderId="18" xfId="0" applyFont="1" applyBorder="1"/>
    <xf numFmtId="0" fontId="13" fillId="0" borderId="0" xfId="0" applyFont="1"/>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69" xfId="0" applyFont="1" applyBorder="1" applyAlignment="1">
      <alignment horizontal="center" vertical="center" wrapText="1"/>
    </xf>
    <xf numFmtId="0" fontId="0" fillId="0" borderId="0" xfId="0" applyAlignment="1">
      <alignment horizontal="center"/>
    </xf>
    <xf numFmtId="0" fontId="32" fillId="0" borderId="0" xfId="1" applyAlignment="1">
      <alignment horizontal="center"/>
    </xf>
    <xf numFmtId="0" fontId="33" fillId="0" borderId="0" xfId="0" applyFont="1"/>
    <xf numFmtId="10" fontId="0" fillId="0" borderId="7" xfId="0" applyNumberFormat="1" applyBorder="1"/>
    <xf numFmtId="0" fontId="3" fillId="0" borderId="2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center" vertical="center" wrapText="1"/>
    </xf>
    <xf numFmtId="0" fontId="3" fillId="0" borderId="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0" xfId="0" applyFont="1" applyBorder="1" applyAlignment="1">
      <alignment vertical="top" wrapText="1"/>
    </xf>
    <xf numFmtId="0" fontId="4" fillId="0" borderId="7" xfId="0" applyFont="1" applyBorder="1" applyAlignment="1">
      <alignment horizontal="left"/>
    </xf>
    <xf numFmtId="0" fontId="10" fillId="0" borderId="59" xfId="0" applyFont="1" applyBorder="1" applyAlignment="1">
      <alignment horizontal="center" vertical="center" wrapText="1"/>
    </xf>
    <xf numFmtId="0" fontId="35" fillId="0" borderId="7" xfId="0" applyFont="1" applyBorder="1"/>
    <xf numFmtId="0" fontId="36" fillId="0" borderId="7" xfId="0" applyFont="1" applyBorder="1" applyAlignment="1">
      <alignment horizontal="left" vertical="top"/>
    </xf>
    <xf numFmtId="0" fontId="36" fillId="3" borderId="7" xfId="0" applyFont="1" applyFill="1" applyBorder="1" applyAlignment="1">
      <alignment vertical="center" wrapText="1"/>
    </xf>
    <xf numFmtId="0" fontId="36" fillId="0" borderId="7" xfId="0" applyFont="1" applyBorder="1"/>
    <xf numFmtId="0" fontId="36" fillId="3" borderId="7" xfId="0" applyFont="1" applyFill="1" applyBorder="1" applyAlignment="1">
      <alignment horizontal="left" vertical="center" wrapText="1"/>
    </xf>
    <xf numFmtId="0" fontId="36" fillId="0" borderId="7" xfId="0" applyFont="1" applyBorder="1" applyAlignment="1">
      <alignment horizontal="left" wrapText="1"/>
    </xf>
    <xf numFmtId="0" fontId="37" fillId="3" borderId="7" xfId="0" applyFont="1" applyFill="1" applyBorder="1" applyAlignment="1">
      <alignment vertical="center" wrapText="1"/>
    </xf>
    <xf numFmtId="0" fontId="34" fillId="3" borderId="7" xfId="0" applyFont="1" applyFill="1" applyBorder="1" applyAlignment="1">
      <alignment vertical="center" wrapText="1"/>
    </xf>
    <xf numFmtId="0" fontId="35" fillId="0" borderId="7" xfId="0" applyFont="1" applyBorder="1" applyAlignment="1">
      <alignment vertical="center" wrapText="1"/>
    </xf>
    <xf numFmtId="0" fontId="4" fillId="3" borderId="7" xfId="0" applyFont="1" applyFill="1" applyBorder="1" applyAlignment="1">
      <alignment horizontal="left" vertical="center" wrapText="1"/>
    </xf>
    <xf numFmtId="0" fontId="34" fillId="3" borderId="7" xfId="0" applyFont="1" applyFill="1" applyBorder="1" applyAlignment="1">
      <alignment horizontal="left" vertical="center" wrapText="1"/>
    </xf>
    <xf numFmtId="0" fontId="4" fillId="0" borderId="7" xfId="0" applyFont="1" applyBorder="1" applyAlignment="1">
      <alignment horizontal="left" wrapText="1"/>
    </xf>
    <xf numFmtId="14" fontId="4" fillId="0" borderId="7" xfId="0" applyNumberFormat="1" applyFont="1" applyBorder="1" applyAlignment="1">
      <alignment vertical="center" wrapText="1"/>
    </xf>
    <xf numFmtId="0" fontId="4" fillId="0" borderId="7" xfId="0" applyFont="1" applyBorder="1" applyAlignment="1">
      <alignment vertical="center" wrapText="1"/>
    </xf>
    <xf numFmtId="0" fontId="4" fillId="0" borderId="7" xfId="0" applyFont="1" applyBorder="1" applyAlignment="1">
      <alignment horizontal="left" vertical="center" wrapText="1"/>
    </xf>
    <xf numFmtId="0" fontId="4" fillId="0" borderId="7" xfId="0" applyFont="1" applyBorder="1" applyAlignment="1">
      <alignment vertical="top" wrapText="1"/>
    </xf>
    <xf numFmtId="0" fontId="4" fillId="0" borderId="26" xfId="0" applyFont="1" applyBorder="1" applyAlignment="1">
      <alignment vertical="top" wrapText="1"/>
    </xf>
    <xf numFmtId="0" fontId="4" fillId="0" borderId="52" xfId="0" applyFont="1" applyBorder="1" applyAlignment="1">
      <alignment vertical="top" wrapText="1"/>
    </xf>
    <xf numFmtId="0" fontId="4" fillId="2" borderId="10" xfId="0" applyFont="1" applyFill="1" applyBorder="1" applyAlignment="1">
      <alignment vertical="top" wrapText="1"/>
    </xf>
    <xf numFmtId="0" fontId="6" fillId="0" borderId="50" xfId="0" applyFont="1" applyBorder="1" applyAlignment="1">
      <alignment horizontal="center" vertical="center"/>
    </xf>
    <xf numFmtId="0" fontId="6" fillId="0" borderId="29" xfId="0" applyFont="1" applyBorder="1" applyAlignment="1">
      <alignment horizontal="center" vertical="center"/>
    </xf>
    <xf numFmtId="0" fontId="6" fillId="0" borderId="29" xfId="0" applyFont="1" applyBorder="1" applyAlignment="1">
      <alignment horizontal="center" vertical="center" wrapText="1"/>
    </xf>
    <xf numFmtId="0" fontId="6" fillId="9" borderId="101" xfId="0" applyFont="1" applyFill="1" applyBorder="1" applyAlignment="1">
      <alignment horizontal="center" vertical="center" wrapText="1"/>
    </xf>
    <xf numFmtId="0" fontId="11" fillId="10" borderId="89" xfId="0" applyFont="1" applyFill="1" applyBorder="1" applyAlignment="1">
      <alignment horizontal="center" vertical="center" wrapText="1"/>
    </xf>
    <xf numFmtId="0" fontId="5" fillId="0" borderId="3" xfId="0" applyFont="1" applyBorder="1"/>
    <xf numFmtId="0" fontId="4" fillId="0" borderId="3" xfId="0" applyFont="1" applyBorder="1"/>
    <xf numFmtId="0" fontId="11" fillId="4" borderId="112" xfId="0" applyFont="1" applyFill="1" applyBorder="1" applyAlignment="1">
      <alignment horizontal="left" vertical="top" wrapText="1"/>
    </xf>
    <xf numFmtId="0" fontId="11" fillId="4" borderId="45" xfId="0" applyFont="1" applyFill="1" applyBorder="1" applyAlignment="1">
      <alignment horizontal="left" vertical="top" wrapText="1"/>
    </xf>
    <xf numFmtId="0" fontId="6" fillId="2" borderId="63" xfId="0" applyFont="1" applyFill="1" applyBorder="1" applyAlignment="1">
      <alignment horizontal="left" vertical="top" wrapText="1"/>
    </xf>
    <xf numFmtId="0" fontId="6" fillId="2" borderId="66"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38" xfId="0" applyFont="1" applyFill="1" applyBorder="1" applyAlignment="1">
      <alignment horizontal="left" vertical="top" wrapText="1"/>
    </xf>
    <xf numFmtId="0" fontId="11" fillId="4" borderId="8" xfId="0" applyFont="1" applyFill="1" applyBorder="1" applyAlignment="1">
      <alignment horizontal="left" vertical="top" wrapText="1"/>
    </xf>
    <xf numFmtId="0" fontId="11" fillId="2" borderId="81"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4" borderId="11" xfId="0" applyFont="1" applyFill="1" applyBorder="1" applyAlignment="1">
      <alignment horizontal="left" vertical="top" wrapText="1"/>
    </xf>
    <xf numFmtId="0" fontId="5" fillId="9" borderId="100" xfId="0" applyFont="1" applyFill="1" applyBorder="1" applyAlignment="1">
      <alignment vertical="top" wrapText="1"/>
    </xf>
    <xf numFmtId="0" fontId="5" fillId="9" borderId="102" xfId="0" applyFont="1" applyFill="1" applyBorder="1" applyAlignment="1">
      <alignment vertical="top" wrapText="1"/>
    </xf>
    <xf numFmtId="0" fontId="11" fillId="4" borderId="1" xfId="0" applyFont="1" applyFill="1" applyBorder="1" applyAlignment="1">
      <alignment horizontal="left" vertical="top" wrapText="1"/>
    </xf>
    <xf numFmtId="0" fontId="11" fillId="4" borderId="4" xfId="0" applyFont="1" applyFill="1" applyBorder="1" applyAlignment="1">
      <alignment horizontal="left" vertical="top" wrapText="1"/>
    </xf>
    <xf numFmtId="0" fontId="6" fillId="2" borderId="34" xfId="0" applyFont="1" applyFill="1" applyBorder="1" applyAlignment="1">
      <alignment horizontal="left" vertical="top" wrapText="1"/>
    </xf>
    <xf numFmtId="0" fontId="19" fillId="2" borderId="34" xfId="0" applyFont="1" applyFill="1" applyBorder="1" applyAlignment="1">
      <alignment horizontal="left" vertical="top" wrapText="1"/>
    </xf>
    <xf numFmtId="0" fontId="6" fillId="2" borderId="83" xfId="0" applyFont="1" applyFill="1" applyBorder="1" applyAlignment="1">
      <alignment horizontal="left" vertical="top" wrapText="1"/>
    </xf>
    <xf numFmtId="0" fontId="5" fillId="12" borderId="31" xfId="0" applyFont="1" applyFill="1" applyBorder="1" applyAlignment="1">
      <alignment horizontal="left" vertical="top" wrapText="1"/>
    </xf>
    <xf numFmtId="0" fontId="20" fillId="10" borderId="89" xfId="0" applyFont="1" applyFill="1" applyBorder="1" applyAlignment="1">
      <alignment horizontal="center" vertical="center" wrapText="1"/>
    </xf>
    <xf numFmtId="0" fontId="20" fillId="10" borderId="88" xfId="0" applyFont="1" applyFill="1" applyBorder="1" applyAlignment="1">
      <alignment horizontal="left" vertical="top" wrapText="1"/>
    </xf>
    <xf numFmtId="0" fontId="20" fillId="10" borderId="86" xfId="0" applyFont="1" applyFill="1" applyBorder="1" applyAlignment="1">
      <alignment horizontal="center" vertical="center" wrapText="1"/>
    </xf>
    <xf numFmtId="0" fontId="20" fillId="10" borderId="93" xfId="0" applyFont="1" applyFill="1" applyBorder="1" applyAlignment="1">
      <alignment horizontal="left" vertical="top" wrapText="1"/>
    </xf>
    <xf numFmtId="0" fontId="2" fillId="9" borderId="101" xfId="0" applyFont="1" applyFill="1" applyBorder="1" applyAlignment="1">
      <alignment horizontal="center" vertical="center" wrapText="1"/>
    </xf>
    <xf numFmtId="0" fontId="1" fillId="9" borderId="100" xfId="0" applyFont="1" applyFill="1" applyBorder="1" applyAlignment="1">
      <alignment wrapText="1"/>
    </xf>
    <xf numFmtId="0" fontId="1" fillId="9" borderId="102" xfId="0" applyFont="1" applyFill="1" applyBorder="1" applyAlignment="1">
      <alignment wrapText="1"/>
    </xf>
    <xf numFmtId="0" fontId="40" fillId="9" borderId="103" xfId="0" applyFont="1" applyFill="1" applyBorder="1" applyAlignment="1">
      <alignment wrapText="1"/>
    </xf>
    <xf numFmtId="0" fontId="1" fillId="9" borderId="100" xfId="0" applyFont="1" applyFill="1" applyBorder="1" applyAlignment="1">
      <alignment vertical="top" wrapText="1"/>
    </xf>
    <xf numFmtId="0" fontId="1" fillId="9" borderId="102" xfId="0" applyFont="1" applyFill="1" applyBorder="1" applyAlignment="1">
      <alignment vertical="top" wrapText="1"/>
    </xf>
    <xf numFmtId="0" fontId="40" fillId="9" borderId="103" xfId="0" applyFont="1" applyFill="1" applyBorder="1" applyAlignment="1">
      <alignment vertical="top" wrapText="1"/>
    </xf>
    <xf numFmtId="0" fontId="40" fillId="9" borderId="104" xfId="0" applyFont="1" applyFill="1" applyBorder="1" applyAlignment="1">
      <alignment vertical="top" wrapText="1"/>
    </xf>
    <xf numFmtId="0" fontId="40" fillId="9" borderId="105" xfId="0" applyFont="1" applyFill="1" applyBorder="1" applyAlignment="1">
      <alignment vertical="top" wrapText="1"/>
    </xf>
    <xf numFmtId="0" fontId="40" fillId="9" borderId="106" xfId="0" applyFont="1" applyFill="1" applyBorder="1" applyAlignment="1">
      <alignment vertical="top" wrapText="1"/>
    </xf>
    <xf numFmtId="0" fontId="40" fillId="9" borderId="102" xfId="0" applyFont="1" applyFill="1" applyBorder="1" applyAlignment="1">
      <alignment vertical="top" wrapText="1"/>
    </xf>
    <xf numFmtId="0" fontId="6" fillId="2" borderId="53" xfId="0" applyFont="1" applyFill="1" applyBorder="1" applyAlignment="1">
      <alignment horizontal="left" vertical="top" wrapText="1"/>
    </xf>
    <xf numFmtId="0" fontId="19" fillId="2" borderId="66" xfId="0" applyFont="1" applyFill="1" applyBorder="1" applyAlignment="1">
      <alignment horizontal="left" vertical="top" wrapText="1"/>
    </xf>
    <xf numFmtId="0" fontId="6" fillId="2" borderId="101" xfId="0" applyFont="1" applyFill="1" applyBorder="1" applyAlignment="1">
      <alignment horizontal="left" vertical="top" wrapText="1"/>
    </xf>
    <xf numFmtId="0" fontId="40" fillId="9" borderId="107" xfId="0" applyFont="1" applyFill="1" applyBorder="1" applyAlignment="1">
      <alignment vertical="top" wrapText="1"/>
    </xf>
    <xf numFmtId="0" fontId="40" fillId="9" borderId="105" xfId="0" applyFont="1" applyFill="1" applyBorder="1" applyAlignment="1">
      <alignment wrapText="1"/>
    </xf>
    <xf numFmtId="0" fontId="40" fillId="9" borderId="107" xfId="0" applyFont="1" applyFill="1" applyBorder="1" applyAlignment="1">
      <alignment wrapText="1"/>
    </xf>
    <xf numFmtId="0" fontId="6" fillId="0" borderId="0" xfId="0" applyFont="1"/>
    <xf numFmtId="9" fontId="40" fillId="9" borderId="100" xfId="0" applyNumberFormat="1" applyFont="1" applyFill="1" applyBorder="1" applyAlignment="1">
      <alignment wrapText="1"/>
    </xf>
    <xf numFmtId="9" fontId="40" fillId="9" borderId="100" xfId="0" applyNumberFormat="1" applyFont="1" applyFill="1" applyBorder="1" applyAlignment="1">
      <alignment vertical="top" wrapText="1"/>
    </xf>
    <xf numFmtId="0" fontId="5" fillId="2" borderId="42" xfId="0" applyFont="1" applyFill="1" applyBorder="1" applyAlignment="1">
      <alignment horizontal="left"/>
    </xf>
    <xf numFmtId="0" fontId="5" fillId="2" borderId="51" xfId="0" applyFont="1" applyFill="1" applyBorder="1" applyAlignment="1">
      <alignment horizontal="left"/>
    </xf>
    <xf numFmtId="0" fontId="5" fillId="2" borderId="42" xfId="0" applyFont="1" applyFill="1" applyBorder="1"/>
    <xf numFmtId="0" fontId="5" fillId="2" borderId="51" xfId="0" applyFont="1" applyFill="1" applyBorder="1"/>
    <xf numFmtId="0" fontId="44" fillId="15" borderId="17" xfId="0" applyFont="1" applyFill="1" applyBorder="1" applyAlignment="1">
      <alignment wrapText="1"/>
    </xf>
    <xf numFmtId="0" fontId="42" fillId="15" borderId="16" xfId="0" applyFont="1" applyFill="1" applyBorder="1" applyAlignment="1">
      <alignment horizontal="center" vertical="top" wrapText="1"/>
    </xf>
    <xf numFmtId="0" fontId="5" fillId="11" borderId="54" xfId="0" applyFont="1" applyFill="1" applyBorder="1" applyAlignment="1">
      <alignment wrapText="1"/>
    </xf>
    <xf numFmtId="0" fontId="5" fillId="11" borderId="10" xfId="0" applyFont="1" applyFill="1" applyBorder="1" applyAlignment="1">
      <alignment horizontal="left"/>
    </xf>
    <xf numFmtId="0" fontId="5" fillId="11" borderId="55" xfId="0" applyFont="1" applyFill="1" applyBorder="1" applyAlignment="1">
      <alignment horizontal="left"/>
    </xf>
    <xf numFmtId="0" fontId="5" fillId="11" borderId="48" xfId="0" applyFont="1" applyFill="1" applyBorder="1" applyAlignment="1">
      <alignment wrapText="1"/>
    </xf>
    <xf numFmtId="0" fontId="5" fillId="11" borderId="7" xfId="0" applyFont="1" applyFill="1" applyBorder="1" applyAlignment="1">
      <alignment horizontal="left"/>
    </xf>
    <xf numFmtId="0" fontId="5" fillId="11" borderId="42" xfId="0" applyFont="1" applyFill="1" applyBorder="1" applyAlignment="1">
      <alignment horizontal="left"/>
    </xf>
    <xf numFmtId="0" fontId="5" fillId="11" borderId="10" xfId="0" applyFont="1" applyFill="1" applyBorder="1"/>
    <xf numFmtId="0" fontId="5" fillId="11" borderId="55" xfId="0" applyFont="1" applyFill="1" applyBorder="1"/>
    <xf numFmtId="0" fontId="5" fillId="11" borderId="7" xfId="0" applyFont="1" applyFill="1" applyBorder="1"/>
    <xf numFmtId="0" fontId="5" fillId="11" borderId="42" xfId="0" applyFont="1" applyFill="1" applyBorder="1"/>
    <xf numFmtId="0" fontId="2" fillId="14" borderId="16" xfId="0" applyFont="1" applyFill="1" applyBorder="1" applyAlignment="1">
      <alignment horizontal="center" vertical="top" wrapText="1"/>
    </xf>
    <xf numFmtId="0" fontId="45" fillId="14" borderId="17" xfId="0" applyFont="1" applyFill="1" applyBorder="1" applyAlignment="1">
      <alignment horizontal="center" vertical="top" wrapText="1"/>
    </xf>
    <xf numFmtId="0" fontId="45" fillId="14" borderId="17" xfId="0" applyFont="1" applyFill="1" applyBorder="1" applyAlignment="1">
      <alignment vertical="top"/>
    </xf>
    <xf numFmtId="0" fontId="45" fillId="14" borderId="17" xfId="0" applyFont="1" applyFill="1" applyBorder="1" applyAlignment="1">
      <alignment vertical="top" wrapText="1"/>
    </xf>
    <xf numFmtId="0" fontId="2" fillId="2" borderId="14"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3" fillId="14" borderId="101" xfId="0" applyFont="1" applyFill="1" applyBorder="1" applyAlignment="1">
      <alignment horizontal="center" vertical="center" wrapText="1"/>
    </xf>
    <xf numFmtId="0" fontId="4" fillId="2" borderId="66" xfId="0" applyFont="1" applyFill="1" applyBorder="1" applyAlignment="1">
      <alignment vertical="center" wrapText="1"/>
    </xf>
    <xf numFmtId="0" fontId="4" fillId="2" borderId="65" xfId="0" applyFont="1" applyFill="1" applyBorder="1" applyAlignment="1">
      <alignment vertical="center" wrapText="1"/>
    </xf>
    <xf numFmtId="0" fontId="4" fillId="2" borderId="73" xfId="0" applyFont="1" applyFill="1" applyBorder="1" applyAlignment="1">
      <alignment vertical="center" wrapText="1"/>
    </xf>
    <xf numFmtId="0" fontId="3" fillId="14" borderId="100" xfId="0" applyFont="1" applyFill="1" applyBorder="1" applyAlignment="1">
      <alignment horizontal="center" vertical="center" textRotation="90" wrapText="1" readingOrder="1"/>
    </xf>
    <xf numFmtId="0" fontId="4" fillId="2" borderId="62"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2" fillId="15" borderId="45" xfId="0" applyFont="1" applyFill="1" applyBorder="1" applyAlignment="1">
      <alignment horizontal="center" vertical="center" wrapText="1"/>
    </xf>
    <xf numFmtId="0" fontId="45" fillId="14" borderId="18" xfId="0" applyFont="1" applyFill="1" applyBorder="1" applyAlignment="1">
      <alignment horizontal="center" vertical="top" wrapText="1"/>
    </xf>
    <xf numFmtId="0" fontId="45" fillId="14" borderId="18" xfId="0" applyFont="1" applyFill="1" applyBorder="1" applyAlignment="1">
      <alignment vertical="top"/>
    </xf>
    <xf numFmtId="0" fontId="45" fillId="14" borderId="18" xfId="0" applyFont="1" applyFill="1" applyBorder="1" applyAlignment="1">
      <alignment vertical="top" wrapText="1"/>
    </xf>
    <xf numFmtId="0" fontId="44" fillId="15" borderId="18" xfId="0" applyFont="1" applyFill="1" applyBorder="1" applyAlignment="1">
      <alignment wrapText="1"/>
    </xf>
    <xf numFmtId="9" fontId="4" fillId="2" borderId="62" xfId="0" applyNumberFormat="1" applyFont="1" applyFill="1" applyBorder="1" applyAlignment="1">
      <alignment horizontal="center" vertical="center" wrapText="1"/>
    </xf>
    <xf numFmtId="9" fontId="4" fillId="2" borderId="60" xfId="0" applyNumberFormat="1" applyFont="1" applyFill="1" applyBorder="1" applyAlignment="1">
      <alignment horizontal="center" vertical="center" wrapText="1"/>
    </xf>
    <xf numFmtId="9" fontId="3" fillId="14" borderId="100" xfId="0" applyNumberFormat="1" applyFont="1" applyFill="1" applyBorder="1" applyAlignment="1">
      <alignment horizontal="center" vertical="center" textRotation="90" wrapText="1" readingOrder="1"/>
    </xf>
    <xf numFmtId="9" fontId="4" fillId="2" borderId="43" xfId="0" applyNumberFormat="1" applyFont="1" applyFill="1" applyBorder="1" applyAlignment="1">
      <alignment horizontal="center" vertical="center" wrapText="1"/>
    </xf>
    <xf numFmtId="0" fontId="6" fillId="2" borderId="13" xfId="0" applyFont="1" applyFill="1" applyBorder="1" applyAlignment="1">
      <alignment wrapText="1"/>
    </xf>
    <xf numFmtId="0" fontId="6" fillId="2" borderId="37" xfId="0" applyFont="1" applyFill="1" applyBorder="1" applyAlignment="1">
      <alignment wrapText="1"/>
    </xf>
    <xf numFmtId="0" fontId="11" fillId="4" borderId="1" xfId="0" applyFont="1" applyFill="1" applyBorder="1" applyAlignment="1">
      <alignment wrapText="1"/>
    </xf>
    <xf numFmtId="0" fontId="4" fillId="2" borderId="53" xfId="0" applyFont="1" applyFill="1" applyBorder="1" applyAlignment="1">
      <alignment vertical="center" wrapText="1"/>
    </xf>
    <xf numFmtId="0" fontId="4" fillId="2" borderId="64"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3" fillId="14" borderId="101" xfId="0" applyFont="1" applyFill="1" applyBorder="1" applyAlignment="1">
      <alignment horizontal="center" vertical="center" textRotation="90" wrapText="1" readingOrder="1"/>
    </xf>
    <xf numFmtId="0" fontId="3" fillId="14" borderId="118" xfId="0" applyFont="1" applyFill="1" applyBorder="1" applyAlignment="1">
      <alignment horizontal="center" vertical="center" textRotation="90" wrapText="1" readingOrder="1"/>
    </xf>
    <xf numFmtId="0" fontId="3" fillId="14" borderId="105" xfId="0" applyFont="1" applyFill="1" applyBorder="1" applyAlignment="1">
      <alignment horizontal="center" vertical="center" textRotation="90" wrapText="1" readingOrder="1"/>
    </xf>
    <xf numFmtId="0" fontId="3" fillId="14" borderId="107" xfId="0" applyFont="1" applyFill="1" applyBorder="1" applyAlignment="1">
      <alignment horizontal="center" vertical="center" textRotation="90" wrapText="1" readingOrder="1"/>
    </xf>
    <xf numFmtId="0" fontId="3" fillId="2" borderId="29" xfId="0" applyFont="1" applyFill="1" applyBorder="1" applyAlignment="1">
      <alignment horizontal="center" vertical="center" wrapText="1" readingOrder="1"/>
    </xf>
    <xf numFmtId="0" fontId="4" fillId="2" borderId="66"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3" fillId="14" borderId="103" xfId="0" applyFont="1" applyFill="1" applyBorder="1" applyAlignment="1">
      <alignment horizontal="center" vertical="center" textRotation="90" wrapText="1" readingOrder="1"/>
    </xf>
    <xf numFmtId="0" fontId="3" fillId="14" borderId="84" xfId="0" applyFont="1" applyFill="1" applyBorder="1" applyAlignment="1">
      <alignment horizontal="center" vertical="center" textRotation="90" wrapText="1" readingOrder="1"/>
    </xf>
    <xf numFmtId="0" fontId="3" fillId="14" borderId="115" xfId="0" applyFont="1" applyFill="1" applyBorder="1" applyAlignment="1">
      <alignment horizontal="center" vertical="center" textRotation="90" wrapText="1" readingOrder="1"/>
    </xf>
    <xf numFmtId="0" fontId="3" fillId="2" borderId="29" xfId="0" applyFont="1" applyFill="1" applyBorder="1" applyAlignment="1">
      <alignment horizontal="center" vertical="center" textRotation="90" wrapText="1" readingOrder="1"/>
    </xf>
    <xf numFmtId="0" fontId="3" fillId="14" borderId="87" xfId="0" applyFont="1" applyFill="1" applyBorder="1" applyAlignment="1">
      <alignment horizontal="center" vertical="center" textRotation="90" wrapText="1" readingOrder="1"/>
    </xf>
    <xf numFmtId="0" fontId="4" fillId="2" borderId="32"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98" xfId="0" applyFont="1" applyFill="1" applyBorder="1" applyAlignment="1">
      <alignment horizontal="center" vertical="center" wrapText="1"/>
    </xf>
    <xf numFmtId="0" fontId="4" fillId="2" borderId="96" xfId="0" applyFont="1" applyFill="1" applyBorder="1" applyAlignment="1">
      <alignment horizontal="center" vertical="center" wrapText="1"/>
    </xf>
    <xf numFmtId="0" fontId="4" fillId="2" borderId="97" xfId="0" applyFont="1" applyFill="1" applyBorder="1" applyAlignment="1">
      <alignment horizontal="center" vertical="center" wrapText="1"/>
    </xf>
    <xf numFmtId="0" fontId="4" fillId="2" borderId="111" xfId="0" applyFont="1" applyFill="1" applyBorder="1" applyAlignment="1">
      <alignment horizontal="center" vertical="center" wrapText="1"/>
    </xf>
    <xf numFmtId="0" fontId="4" fillId="2" borderId="72" xfId="0" applyFont="1" applyFill="1" applyBorder="1" applyAlignment="1">
      <alignment horizontal="center" vertical="center" wrapText="1"/>
    </xf>
    <xf numFmtId="0" fontId="4" fillId="2" borderId="54" xfId="0" applyFont="1" applyFill="1" applyBorder="1" applyAlignment="1">
      <alignment vertical="center" wrapText="1"/>
    </xf>
    <xf numFmtId="0" fontId="4" fillId="2" borderId="48" xfId="0" applyFont="1" applyFill="1" applyBorder="1" applyAlignment="1">
      <alignment vertical="center" wrapText="1"/>
    </xf>
    <xf numFmtId="0" fontId="4" fillId="2" borderId="50" xfId="0" applyFont="1" applyFill="1" applyBorder="1" applyAlignment="1">
      <alignment vertical="center" wrapText="1"/>
    </xf>
    <xf numFmtId="0" fontId="4" fillId="2" borderId="61" xfId="0" applyFont="1" applyFill="1" applyBorder="1" applyAlignment="1">
      <alignment horizontal="center" vertical="center" wrapText="1"/>
    </xf>
    <xf numFmtId="0" fontId="4" fillId="0" borderId="4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horizontal="center" vertical="center" wrapText="1"/>
    </xf>
    <xf numFmtId="0" fontId="3" fillId="14" borderId="10" xfId="0" applyFont="1" applyFill="1" applyBorder="1" applyAlignment="1">
      <alignment vertical="center" wrapText="1"/>
    </xf>
    <xf numFmtId="0" fontId="3" fillId="14" borderId="7" xfId="0" applyFont="1" applyFill="1" applyBorder="1" applyAlignment="1">
      <alignment vertical="center" wrapText="1"/>
    </xf>
    <xf numFmtId="0" fontId="3" fillId="15" borderId="7" xfId="0" applyFont="1" applyFill="1" applyBorder="1"/>
    <xf numFmtId="0" fontId="20" fillId="14" borderId="10" xfId="0" applyFont="1" applyFill="1" applyBorder="1" applyAlignment="1">
      <alignment vertical="center" wrapText="1"/>
    </xf>
    <xf numFmtId="0" fontId="20" fillId="14" borderId="7" xfId="0" applyFont="1" applyFill="1" applyBorder="1" applyAlignment="1">
      <alignment vertical="center" wrapText="1"/>
    </xf>
    <xf numFmtId="0" fontId="25" fillId="15" borderId="7" xfId="0" applyFont="1" applyFill="1" applyBorder="1"/>
    <xf numFmtId="0" fontId="5" fillId="2" borderId="60" xfId="0" applyFont="1" applyFill="1" applyBorder="1" applyAlignment="1">
      <alignment horizontal="left" vertical="top" wrapText="1"/>
    </xf>
    <xf numFmtId="0" fontId="5" fillId="2" borderId="43" xfId="0" applyFont="1" applyFill="1" applyBorder="1" applyAlignment="1">
      <alignment horizontal="left" vertical="top" wrapText="1"/>
    </xf>
    <xf numFmtId="0" fontId="5" fillId="13" borderId="60" xfId="0" applyFont="1" applyFill="1" applyBorder="1" applyAlignment="1">
      <alignment horizontal="left" vertical="top" wrapText="1"/>
    </xf>
    <xf numFmtId="0" fontId="11" fillId="13" borderId="66" xfId="0" applyFont="1" applyFill="1" applyBorder="1" applyAlignment="1">
      <alignment horizontal="center" vertical="center" wrapText="1"/>
    </xf>
    <xf numFmtId="0" fontId="6" fillId="14" borderId="101" xfId="0" applyFont="1" applyFill="1" applyBorder="1" applyAlignment="1">
      <alignment horizontal="center" vertical="center" wrapText="1"/>
    </xf>
    <xf numFmtId="0" fontId="5" fillId="14" borderId="100" xfId="0" applyFont="1" applyFill="1" applyBorder="1" applyAlignment="1">
      <alignment wrapText="1"/>
    </xf>
    <xf numFmtId="0" fontId="27" fillId="14" borderId="103" xfId="0" applyFont="1" applyFill="1" applyBorder="1" applyAlignment="1">
      <alignment wrapText="1"/>
    </xf>
    <xf numFmtId="0" fontId="27" fillId="14" borderId="104" xfId="0" applyFont="1" applyFill="1" applyBorder="1" applyAlignment="1">
      <alignment wrapText="1"/>
    </xf>
    <xf numFmtId="0" fontId="27" fillId="14" borderId="105" xfId="0" applyFont="1" applyFill="1" applyBorder="1" applyAlignment="1">
      <alignment wrapText="1"/>
    </xf>
    <xf numFmtId="0" fontId="27" fillId="14" borderId="107" xfId="0" applyFont="1" applyFill="1" applyBorder="1" applyAlignment="1">
      <alignment wrapText="1"/>
    </xf>
    <xf numFmtId="0" fontId="27" fillId="14" borderId="118" xfId="0" applyFont="1" applyFill="1" applyBorder="1" applyAlignment="1">
      <alignment wrapText="1"/>
    </xf>
    <xf numFmtId="0" fontId="6" fillId="0" borderId="51" xfId="0" applyFont="1" applyBorder="1" applyAlignment="1">
      <alignment horizontal="center" vertical="center" wrapText="1"/>
    </xf>
    <xf numFmtId="0" fontId="27" fillId="14" borderId="106" xfId="0" applyFont="1" applyFill="1" applyBorder="1" applyAlignment="1">
      <alignment wrapText="1"/>
    </xf>
    <xf numFmtId="0" fontId="5" fillId="14" borderId="100" xfId="0" applyFont="1" applyFill="1" applyBorder="1" applyAlignment="1">
      <alignment vertical="top" wrapText="1"/>
    </xf>
    <xf numFmtId="0" fontId="5" fillId="14" borderId="102" xfId="0" applyFont="1" applyFill="1" applyBorder="1" applyAlignment="1">
      <alignment vertical="top" wrapText="1"/>
    </xf>
    <xf numFmtId="0" fontId="5" fillId="14" borderId="102" xfId="0" applyFont="1" applyFill="1" applyBorder="1" applyAlignment="1">
      <alignment wrapText="1"/>
    </xf>
    <xf numFmtId="0" fontId="5" fillId="2" borderId="34" xfId="0" applyFont="1" applyFill="1" applyBorder="1" applyAlignment="1">
      <alignment horizontal="left" vertical="top" wrapText="1"/>
    </xf>
    <xf numFmtId="0" fontId="5" fillId="14" borderId="101" xfId="0" applyFont="1" applyFill="1" applyBorder="1" applyAlignment="1">
      <alignment vertical="top" wrapText="1"/>
    </xf>
    <xf numFmtId="0" fontId="5" fillId="2" borderId="53" xfId="0" applyFont="1" applyFill="1" applyBorder="1" applyAlignment="1">
      <alignment horizontal="left" vertical="top" wrapText="1"/>
    </xf>
    <xf numFmtId="0" fontId="27" fillId="14" borderId="103" xfId="0" applyFont="1" applyFill="1" applyBorder="1" applyAlignment="1">
      <alignment vertical="top" wrapText="1"/>
    </xf>
    <xf numFmtId="0" fontId="27" fillId="14" borderId="104" xfId="0" applyFont="1" applyFill="1" applyBorder="1" applyAlignment="1">
      <alignment vertical="top" wrapText="1"/>
    </xf>
    <xf numFmtId="0" fontId="27" fillId="14" borderId="105" xfId="0" applyFont="1" applyFill="1" applyBorder="1" applyAlignment="1">
      <alignment vertical="top" wrapText="1"/>
    </xf>
    <xf numFmtId="0" fontId="27" fillId="14" borderId="107" xfId="0" applyFont="1" applyFill="1" applyBorder="1" applyAlignment="1">
      <alignment vertical="top" wrapText="1"/>
    </xf>
    <xf numFmtId="0" fontId="27" fillId="14" borderId="106" xfId="0" applyFont="1" applyFill="1" applyBorder="1" applyAlignment="1">
      <alignment vertical="top" wrapText="1"/>
    </xf>
    <xf numFmtId="0" fontId="27" fillId="14" borderId="118" xfId="0" applyFont="1" applyFill="1" applyBorder="1" applyAlignment="1">
      <alignment vertical="top" wrapText="1"/>
    </xf>
    <xf numFmtId="0" fontId="5" fillId="14" borderId="2" xfId="0" applyFont="1" applyFill="1" applyBorder="1" applyAlignment="1">
      <alignment vertical="top" wrapText="1"/>
    </xf>
    <xf numFmtId="0" fontId="5" fillId="14" borderId="21" xfId="0" applyFont="1" applyFill="1" applyBorder="1" applyAlignment="1">
      <alignment vertical="top" wrapText="1"/>
    </xf>
    <xf numFmtId="0" fontId="6" fillId="14" borderId="8" xfId="0" applyFont="1" applyFill="1" applyBorder="1" applyAlignment="1">
      <alignment horizontal="center" vertical="center" wrapText="1"/>
    </xf>
    <xf numFmtId="0" fontId="6" fillId="13" borderId="26" xfId="0" applyFont="1" applyFill="1" applyBorder="1" applyAlignment="1">
      <alignment horizontal="center" vertical="center" wrapText="1"/>
    </xf>
    <xf numFmtId="0" fontId="5" fillId="13" borderId="60" xfId="0" applyFont="1" applyFill="1" applyBorder="1" applyAlignment="1">
      <alignment vertical="top" wrapText="1"/>
    </xf>
    <xf numFmtId="0" fontId="5" fillId="13" borderId="38" xfId="0" applyFont="1" applyFill="1" applyBorder="1" applyAlignment="1">
      <alignment vertical="top" wrapText="1"/>
    </xf>
    <xf numFmtId="0" fontId="27" fillId="14" borderId="39" xfId="0" applyFont="1" applyFill="1" applyBorder="1" applyAlignment="1">
      <alignment vertical="top" wrapText="1"/>
    </xf>
    <xf numFmtId="0" fontId="27" fillId="14" borderId="95" xfId="0" applyFont="1" applyFill="1" applyBorder="1" applyAlignment="1">
      <alignment vertical="top" wrapText="1"/>
    </xf>
    <xf numFmtId="0" fontId="27" fillId="14" borderId="40" xfId="0" applyFont="1" applyFill="1" applyBorder="1" applyAlignment="1">
      <alignment vertical="top" wrapText="1"/>
    </xf>
    <xf numFmtId="0" fontId="27" fillId="14" borderId="56" xfId="0" applyFont="1" applyFill="1" applyBorder="1" applyAlignment="1">
      <alignment vertical="top" wrapText="1"/>
    </xf>
    <xf numFmtId="0" fontId="27" fillId="14" borderId="68" xfId="0" applyFont="1" applyFill="1" applyBorder="1" applyAlignment="1">
      <alignment vertical="top" wrapText="1"/>
    </xf>
    <xf numFmtId="0" fontId="27" fillId="14" borderId="5" xfId="0" applyFont="1" applyFill="1" applyBorder="1" applyAlignment="1">
      <alignment vertical="top" wrapText="1"/>
    </xf>
    <xf numFmtId="0" fontId="11" fillId="13" borderId="48" xfId="0" applyFont="1" applyFill="1" applyBorder="1" applyAlignment="1">
      <alignment vertical="top" wrapText="1"/>
    </xf>
    <xf numFmtId="0" fontId="11" fillId="13" borderId="27" xfId="0" applyFont="1" applyFill="1" applyBorder="1" applyAlignment="1">
      <alignment vertical="top" wrapText="1"/>
    </xf>
    <xf numFmtId="0" fontId="11" fillId="13" borderId="7" xfId="0" applyFont="1" applyFill="1" applyBorder="1" applyAlignment="1">
      <alignment vertical="top" wrapText="1"/>
    </xf>
    <xf numFmtId="0" fontId="11" fillId="13" borderId="42" xfId="0" applyFont="1" applyFill="1" applyBorder="1" applyAlignment="1">
      <alignment vertical="top" wrapText="1"/>
    </xf>
    <xf numFmtId="0" fontId="11" fillId="13" borderId="26" xfId="0" applyFont="1" applyFill="1" applyBorder="1" applyAlignment="1">
      <alignment vertical="top" wrapText="1"/>
    </xf>
    <xf numFmtId="0" fontId="11" fillId="13" borderId="96" xfId="0" applyFont="1" applyFill="1" applyBorder="1" applyAlignment="1">
      <alignment vertical="top" wrapText="1"/>
    </xf>
    <xf numFmtId="0" fontId="6" fillId="0" borderId="2" xfId="0" applyFont="1" applyBorder="1" applyAlignment="1">
      <alignment horizontal="center" vertical="center" wrapText="1"/>
    </xf>
    <xf numFmtId="0" fontId="6" fillId="0" borderId="68" xfId="0" applyFont="1" applyBorder="1" applyAlignment="1">
      <alignment horizontal="center" vertical="center" wrapText="1"/>
    </xf>
    <xf numFmtId="0" fontId="3" fillId="0" borderId="46" xfId="0" applyFont="1" applyBorder="1" applyAlignment="1">
      <alignment horizontal="center" vertical="center" wrapText="1"/>
    </xf>
    <xf numFmtId="0" fontId="4" fillId="0" borderId="7" xfId="0" applyFont="1" applyBorder="1" applyAlignment="1">
      <alignment vertical="center"/>
    </xf>
    <xf numFmtId="14" fontId="4" fillId="0" borderId="10"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5" fillId="2" borderId="36" xfId="0" applyFont="1" applyFill="1" applyBorder="1" applyAlignment="1">
      <alignment wrapText="1"/>
    </xf>
    <xf numFmtId="0" fontId="5" fillId="2" borderId="23" xfId="0" applyFont="1" applyFill="1" applyBorder="1" applyAlignment="1">
      <alignment wrapText="1"/>
    </xf>
    <xf numFmtId="0" fontId="5" fillId="2" borderId="22" xfId="0" applyFont="1" applyFill="1" applyBorder="1" applyAlignment="1">
      <alignment wrapText="1"/>
    </xf>
    <xf numFmtId="0" fontId="5" fillId="2" borderId="52" xfId="0" applyFont="1" applyFill="1" applyBorder="1" applyAlignment="1">
      <alignment wrapText="1"/>
    </xf>
    <xf numFmtId="0" fontId="5" fillId="2" borderId="10" xfId="0" applyFont="1" applyFill="1" applyBorder="1" applyAlignment="1">
      <alignment wrapText="1"/>
    </xf>
    <xf numFmtId="0" fontId="5" fillId="2" borderId="17" xfId="0" applyFont="1" applyFill="1" applyBorder="1" applyAlignment="1">
      <alignment wrapText="1"/>
    </xf>
    <xf numFmtId="16" fontId="3" fillId="2" borderId="14" xfId="0" applyNumberFormat="1" applyFont="1" applyFill="1" applyBorder="1" applyAlignment="1">
      <alignment horizontal="center" vertical="center" wrapText="1" readingOrder="1"/>
    </xf>
    <xf numFmtId="0" fontId="4" fillId="2" borderId="10"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0" borderId="10" xfId="0" applyFont="1" applyBorder="1" applyAlignment="1">
      <alignment vertical="center" wrapText="1"/>
    </xf>
    <xf numFmtId="0" fontId="5" fillId="2" borderId="7" xfId="0" applyFont="1" applyFill="1" applyBorder="1" applyAlignment="1">
      <alignment horizontal="left"/>
    </xf>
    <xf numFmtId="0" fontId="5" fillId="2" borderId="29" xfId="0" applyFont="1" applyFill="1" applyBorder="1" applyAlignment="1">
      <alignment horizontal="left"/>
    </xf>
    <xf numFmtId="0" fontId="5" fillId="2" borderId="7" xfId="0" applyFont="1" applyFill="1" applyBorder="1"/>
    <xf numFmtId="0" fontId="5" fillId="2" borderId="29" xfId="0" applyFont="1" applyFill="1" applyBorder="1"/>
    <xf numFmtId="0" fontId="6" fillId="2" borderId="14" xfId="0" applyFont="1" applyFill="1" applyBorder="1" applyAlignment="1">
      <alignment horizontal="center" vertical="center" wrapText="1"/>
    </xf>
    <xf numFmtId="0" fontId="5" fillId="2" borderId="37" xfId="0" applyFont="1" applyFill="1" applyBorder="1" applyAlignment="1">
      <alignment horizontal="left" vertical="top" wrapText="1"/>
    </xf>
    <xf numFmtId="0" fontId="3" fillId="0" borderId="49" xfId="0" applyFont="1" applyBorder="1" applyAlignment="1">
      <alignment horizontal="center" vertical="center" wrapText="1"/>
    </xf>
    <xf numFmtId="0" fontId="8" fillId="0" borderId="7" xfId="0" applyFont="1" applyBorder="1" applyAlignment="1">
      <alignment horizontal="justify" vertical="center" wrapText="1"/>
    </xf>
    <xf numFmtId="0" fontId="5" fillId="2" borderId="64" xfId="0" applyFont="1" applyFill="1" applyBorder="1" applyAlignment="1">
      <alignment horizontal="left" vertical="top" wrapText="1"/>
    </xf>
    <xf numFmtId="0" fontId="7" fillId="0" borderId="1" xfId="0" applyFont="1" applyBorder="1" applyAlignment="1">
      <alignment horizontal="center" vertical="center" textRotation="90" wrapText="1"/>
    </xf>
    <xf numFmtId="0" fontId="7" fillId="0" borderId="14" xfId="0" applyFont="1" applyBorder="1" applyAlignment="1">
      <alignment horizontal="center" vertical="center" textRotation="90" wrapText="1"/>
    </xf>
    <xf numFmtId="0" fontId="3" fillId="0" borderId="29" xfId="0" applyFont="1" applyBorder="1" applyAlignment="1">
      <alignment horizontal="center" vertical="center" wrapText="1"/>
    </xf>
    <xf numFmtId="0" fontId="7" fillId="0" borderId="6" xfId="0" applyFont="1" applyBorder="1" applyAlignment="1">
      <alignment horizontal="center" vertical="center" textRotation="90" wrapText="1"/>
    </xf>
    <xf numFmtId="0" fontId="7" fillId="0" borderId="25"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15"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7"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12" fillId="0" borderId="40" xfId="0" applyFont="1" applyBorder="1" applyAlignment="1">
      <alignment horizontal="center" vertical="center" wrapText="1"/>
    </xf>
    <xf numFmtId="0" fontId="6" fillId="0" borderId="56" xfId="0" applyFont="1" applyBorder="1" applyAlignment="1">
      <alignment horizontal="center" vertical="center" wrapText="1"/>
    </xf>
    <xf numFmtId="0" fontId="3" fillId="0" borderId="7" xfId="0" applyFont="1" applyBorder="1" applyAlignment="1">
      <alignment horizontal="left" vertical="center" wrapText="1"/>
    </xf>
    <xf numFmtId="0" fontId="0" fillId="0" borderId="7" xfId="0" applyBorder="1" applyAlignment="1">
      <alignment horizontal="left" vertical="center" wrapText="1"/>
    </xf>
    <xf numFmtId="0" fontId="13" fillId="0" borderId="0" xfId="0" applyFont="1" applyAlignment="1">
      <alignment wrapText="1"/>
    </xf>
    <xf numFmtId="0" fontId="6" fillId="2" borderId="0" xfId="0" applyFont="1" applyFill="1" applyAlignment="1">
      <alignment horizontal="left" vertical="top" wrapText="1"/>
    </xf>
    <xf numFmtId="0" fontId="6" fillId="2" borderId="0" xfId="0" applyFont="1" applyFill="1" applyAlignment="1">
      <alignment wrapText="1"/>
    </xf>
    <xf numFmtId="0" fontId="3" fillId="0" borderId="3" xfId="0" applyFont="1" applyBorder="1"/>
    <xf numFmtId="0" fontId="4" fillId="10" borderId="90" xfId="0" applyFont="1" applyFill="1" applyBorder="1" applyAlignment="1">
      <alignment horizontal="left" vertical="top" wrapText="1"/>
    </xf>
    <xf numFmtId="0" fontId="22" fillId="10" borderId="91" xfId="0" applyFont="1" applyFill="1" applyBorder="1" applyAlignment="1">
      <alignment horizontal="left" vertical="top" wrapText="1"/>
    </xf>
    <xf numFmtId="0" fontId="22" fillId="10" borderId="93" xfId="0" applyFont="1" applyFill="1" applyBorder="1" applyAlignment="1">
      <alignment horizontal="left" vertical="top" wrapText="1"/>
    </xf>
    <xf numFmtId="0" fontId="22" fillId="10" borderId="108" xfId="0" applyFont="1" applyFill="1" applyBorder="1" applyAlignment="1">
      <alignment horizontal="left" vertical="top" wrapText="1"/>
    </xf>
    <xf numFmtId="9" fontId="22" fillId="10" borderId="88" xfId="0" applyNumberFormat="1" applyFont="1" applyFill="1" applyBorder="1" applyAlignment="1">
      <alignment horizontal="left" vertical="top" wrapText="1"/>
    </xf>
    <xf numFmtId="0" fontId="5" fillId="2" borderId="66" xfId="0" applyFont="1" applyFill="1" applyBorder="1" applyAlignment="1">
      <alignment horizontal="center" vertical="center" wrapText="1"/>
    </xf>
    <xf numFmtId="0" fontId="5" fillId="2" borderId="62" xfId="0" applyFont="1" applyFill="1" applyBorder="1" applyAlignment="1">
      <alignment horizontal="left" vertical="top" wrapText="1"/>
    </xf>
    <xf numFmtId="0" fontId="6" fillId="2" borderId="35" xfId="0" applyFont="1" applyFill="1" applyBorder="1" applyAlignment="1">
      <alignment horizontal="left" vertical="top" wrapText="1"/>
    </xf>
    <xf numFmtId="0" fontId="5" fillId="12" borderId="54" xfId="0" applyFont="1" applyFill="1" applyBorder="1" applyAlignment="1">
      <alignment horizontal="left" vertical="top" wrapText="1"/>
    </xf>
    <xf numFmtId="0" fontId="5" fillId="12" borderId="33"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55" xfId="0" applyFont="1" applyFill="1" applyBorder="1" applyAlignment="1">
      <alignment horizontal="left" vertical="top" wrapText="1"/>
    </xf>
    <xf numFmtId="0" fontId="5" fillId="12" borderId="10" xfId="0" applyFont="1" applyFill="1" applyBorder="1" applyAlignment="1">
      <alignment horizontal="left" vertical="top" wrapText="1"/>
    </xf>
    <xf numFmtId="0" fontId="11" fillId="8" borderId="54" xfId="0" applyFont="1" applyFill="1" applyBorder="1" applyAlignment="1">
      <alignment horizontal="left" vertical="top" wrapText="1"/>
    </xf>
    <xf numFmtId="0" fontId="6" fillId="8" borderId="54" xfId="0" applyFont="1" applyFill="1" applyBorder="1" applyAlignment="1">
      <alignment horizontal="left" vertical="top" wrapText="1"/>
    </xf>
    <xf numFmtId="0" fontId="5" fillId="2" borderId="98" xfId="0" applyFont="1" applyFill="1" applyBorder="1" applyAlignment="1">
      <alignment horizontal="left" vertical="top" wrapText="1"/>
    </xf>
    <xf numFmtId="9" fontId="5" fillId="2" borderId="62" xfId="0" applyNumberFormat="1" applyFont="1" applyFill="1" applyBorder="1" applyAlignment="1">
      <alignment horizontal="left" vertical="top" wrapText="1"/>
    </xf>
    <xf numFmtId="0" fontId="5" fillId="2" borderId="76" xfId="0" applyFont="1" applyFill="1" applyBorder="1" applyAlignment="1">
      <alignment horizontal="center" vertical="center" wrapText="1"/>
    </xf>
    <xf numFmtId="0" fontId="5" fillId="2" borderId="75" xfId="0" applyFont="1" applyFill="1" applyBorder="1" applyAlignment="1">
      <alignment horizontal="left" vertical="top" wrapText="1"/>
    </xf>
    <xf numFmtId="0" fontId="6" fillId="2" borderId="77" xfId="0" applyFont="1" applyFill="1" applyBorder="1" applyAlignment="1">
      <alignment horizontal="left" vertical="top" wrapText="1"/>
    </xf>
    <xf numFmtId="0" fontId="5" fillId="12" borderId="78" xfId="0" applyFont="1" applyFill="1" applyBorder="1" applyAlignment="1">
      <alignment horizontal="left" vertical="top" wrapText="1"/>
    </xf>
    <xf numFmtId="0" fontId="5" fillId="12" borderId="79" xfId="0" applyFont="1" applyFill="1" applyBorder="1" applyAlignment="1">
      <alignment horizontal="left" vertical="top" wrapText="1"/>
    </xf>
    <xf numFmtId="0" fontId="5" fillId="2" borderId="80" xfId="0" applyFont="1" applyFill="1" applyBorder="1" applyAlignment="1">
      <alignment horizontal="left" vertical="top" wrapText="1"/>
    </xf>
    <xf numFmtId="0" fontId="5" fillId="2" borderId="109" xfId="0" applyFont="1" applyFill="1" applyBorder="1" applyAlignment="1">
      <alignment horizontal="left" vertical="top" wrapText="1"/>
    </xf>
    <xf numFmtId="0" fontId="5" fillId="12" borderId="80" xfId="0" applyFont="1" applyFill="1" applyBorder="1" applyAlignment="1">
      <alignment horizontal="left" vertical="top" wrapText="1"/>
    </xf>
    <xf numFmtId="0" fontId="11" fillId="8" borderId="78" xfId="0" applyFont="1" applyFill="1" applyBorder="1" applyAlignment="1">
      <alignment horizontal="left" vertical="top" wrapText="1"/>
    </xf>
    <xf numFmtId="0" fontId="6" fillId="8" borderId="78" xfId="0" applyFont="1" applyFill="1" applyBorder="1" applyAlignment="1">
      <alignment horizontal="left" vertical="top" wrapText="1"/>
    </xf>
    <xf numFmtId="0" fontId="5" fillId="2" borderId="110" xfId="0" applyFont="1" applyFill="1" applyBorder="1" applyAlignment="1">
      <alignment horizontal="left" vertical="top" wrapText="1"/>
    </xf>
    <xf numFmtId="9" fontId="5" fillId="2" borderId="75" xfId="0" applyNumberFormat="1" applyFont="1" applyFill="1" applyBorder="1" applyAlignment="1">
      <alignment horizontal="left" vertical="top" wrapText="1"/>
    </xf>
    <xf numFmtId="0" fontId="20" fillId="10" borderId="87" xfId="0" applyFont="1" applyFill="1" applyBorder="1" applyAlignment="1">
      <alignment horizontal="center" vertical="center" wrapText="1"/>
    </xf>
    <xf numFmtId="0" fontId="4" fillId="10" borderId="82" xfId="0" applyFont="1" applyFill="1" applyBorder="1" applyAlignment="1">
      <alignment horizontal="left" vertical="top" wrapText="1"/>
    </xf>
    <xf numFmtId="0" fontId="3" fillId="10" borderId="83" xfId="0" applyFont="1" applyFill="1" applyBorder="1" applyAlignment="1">
      <alignment horizontal="left" vertical="top" wrapText="1"/>
    </xf>
    <xf numFmtId="0" fontId="22" fillId="10" borderId="84" xfId="0" applyFont="1" applyFill="1" applyBorder="1" applyAlignment="1">
      <alignment horizontal="left" vertical="top" wrapText="1"/>
    </xf>
    <xf numFmtId="0" fontId="22" fillId="10" borderId="86" xfId="0" applyFont="1" applyFill="1" applyBorder="1" applyAlignment="1">
      <alignment horizontal="left" vertical="top" wrapText="1"/>
    </xf>
    <xf numFmtId="0" fontId="22" fillId="10" borderId="115" xfId="0" applyFont="1" applyFill="1" applyBorder="1" applyAlignment="1">
      <alignment horizontal="left" vertical="top" wrapText="1"/>
    </xf>
    <xf numFmtId="9" fontId="22" fillId="10" borderId="82" xfId="0" applyNumberFormat="1" applyFont="1" applyFill="1" applyBorder="1" applyAlignment="1">
      <alignment horizontal="left" vertical="top" wrapText="1"/>
    </xf>
    <xf numFmtId="0" fontId="5" fillId="2" borderId="32" xfId="0" applyFont="1" applyFill="1" applyBorder="1" applyAlignment="1">
      <alignment horizontal="center" vertical="center" wrapText="1"/>
    </xf>
    <xf numFmtId="0" fontId="6" fillId="4" borderId="114" xfId="0" applyFont="1" applyFill="1" applyBorder="1" applyAlignment="1">
      <alignment horizontal="left" vertical="top" wrapText="1"/>
    </xf>
    <xf numFmtId="0" fontId="11" fillId="4" borderId="116" xfId="0" applyFont="1" applyFill="1" applyBorder="1" applyAlignment="1">
      <alignment horizontal="left" vertical="top" wrapText="1"/>
    </xf>
    <xf numFmtId="0" fontId="11" fillId="4" borderId="113" xfId="0" applyFont="1" applyFill="1" applyBorder="1" applyAlignment="1">
      <alignment horizontal="left" vertical="top" wrapText="1"/>
    </xf>
    <xf numFmtId="0" fontId="11" fillId="4" borderId="117" xfId="0" applyFont="1" applyFill="1" applyBorder="1" applyAlignment="1">
      <alignment horizontal="left" vertical="top" wrapText="1"/>
    </xf>
    <xf numFmtId="0" fontId="5" fillId="4" borderId="117" xfId="0" applyFont="1" applyFill="1" applyBorder="1" applyAlignment="1">
      <alignment horizontal="left" vertical="top" wrapText="1"/>
    </xf>
    <xf numFmtId="9" fontId="11" fillId="4" borderId="112" xfId="0" applyNumberFormat="1" applyFont="1" applyFill="1" applyBorder="1" applyAlignment="1">
      <alignment horizontal="left" vertical="top" wrapText="1"/>
    </xf>
    <xf numFmtId="0" fontId="5" fillId="2" borderId="26" xfId="0" applyFont="1" applyFill="1" applyBorder="1" applyAlignment="1">
      <alignment horizontal="center" vertical="center" wrapText="1"/>
    </xf>
    <xf numFmtId="0" fontId="5" fillId="2" borderId="36" xfId="0" applyFont="1" applyFill="1" applyBorder="1" applyAlignment="1">
      <alignment horizontal="left" vertical="top" wrapText="1"/>
    </xf>
    <xf numFmtId="0" fontId="5" fillId="12" borderId="47" xfId="0" applyFont="1" applyFill="1" applyBorder="1" applyAlignment="1">
      <alignment horizontal="left" vertical="top" wrapText="1"/>
    </xf>
    <xf numFmtId="0" fontId="5" fillId="12" borderId="22" xfId="0" applyFont="1" applyFill="1" applyBorder="1" applyAlignment="1">
      <alignment horizontal="left" vertical="top" wrapText="1"/>
    </xf>
    <xf numFmtId="0" fontId="5" fillId="2" borderId="22" xfId="0" applyFont="1" applyFill="1" applyBorder="1" applyAlignment="1">
      <alignment horizontal="left" vertical="top" wrapText="1"/>
    </xf>
    <xf numFmtId="0" fontId="5" fillId="2" borderId="23" xfId="0" applyFont="1" applyFill="1" applyBorder="1" applyAlignment="1">
      <alignment horizontal="left" vertical="top" wrapText="1"/>
    </xf>
    <xf numFmtId="0" fontId="5" fillId="12" borderId="24" xfId="0" applyFont="1" applyFill="1" applyBorder="1" applyAlignment="1">
      <alignment horizontal="left" vertical="top" wrapText="1"/>
    </xf>
    <xf numFmtId="0" fontId="5" fillId="2" borderId="52" xfId="0" applyFont="1" applyFill="1" applyBorder="1" applyAlignment="1">
      <alignment horizontal="left" vertical="top" wrapText="1"/>
    </xf>
    <xf numFmtId="0" fontId="6" fillId="8" borderId="47" xfId="0" applyFont="1" applyFill="1" applyBorder="1" applyAlignment="1">
      <alignment horizontal="left" vertical="top" wrapText="1"/>
    </xf>
    <xf numFmtId="0" fontId="6" fillId="8" borderId="24" xfId="0" applyFont="1" applyFill="1" applyBorder="1" applyAlignment="1">
      <alignment horizontal="left" vertical="top" wrapText="1"/>
    </xf>
    <xf numFmtId="9" fontId="5" fillId="2" borderId="36" xfId="0" applyNumberFormat="1" applyFont="1" applyFill="1" applyBorder="1" applyAlignment="1">
      <alignment horizontal="left" vertical="top" wrapText="1"/>
    </xf>
    <xf numFmtId="0" fontId="6" fillId="2" borderId="65" xfId="0" applyFont="1" applyFill="1" applyBorder="1" applyAlignment="1">
      <alignment horizontal="left" vertical="top" wrapText="1"/>
    </xf>
    <xf numFmtId="0" fontId="5" fillId="12" borderId="48" xfId="0" applyFont="1" applyFill="1" applyBorder="1" applyAlignment="1">
      <alignment horizontal="left" vertical="top" wrapText="1"/>
    </xf>
    <xf numFmtId="0" fontId="5" fillId="12" borderId="7"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42" xfId="0" applyFont="1" applyFill="1" applyBorder="1" applyAlignment="1">
      <alignment horizontal="left" vertical="top" wrapText="1"/>
    </xf>
    <xf numFmtId="0" fontId="5" fillId="12" borderId="27" xfId="0" applyFont="1" applyFill="1" applyBorder="1" applyAlignment="1">
      <alignment horizontal="left" vertical="top" wrapText="1"/>
    </xf>
    <xf numFmtId="0" fontId="5" fillId="2" borderId="26" xfId="0" applyFont="1" applyFill="1" applyBorder="1" applyAlignment="1">
      <alignment horizontal="left" vertical="top" wrapText="1"/>
    </xf>
    <xf numFmtId="0" fontId="6" fillId="8" borderId="48" xfId="0" applyFont="1" applyFill="1" applyBorder="1" applyAlignment="1">
      <alignment horizontal="left" vertical="top" wrapText="1"/>
    </xf>
    <xf numFmtId="0" fontId="6" fillId="8" borderId="27" xfId="0" applyFont="1" applyFill="1" applyBorder="1" applyAlignment="1">
      <alignment horizontal="left" vertical="top" wrapText="1"/>
    </xf>
    <xf numFmtId="9" fontId="5" fillId="2" borderId="60" xfId="0" applyNumberFormat="1" applyFont="1" applyFill="1" applyBorder="1" applyAlignment="1">
      <alignment horizontal="left" vertical="top" wrapText="1"/>
    </xf>
    <xf numFmtId="0" fontId="5" fillId="12" borderId="49" xfId="0" applyFont="1" applyFill="1" applyBorder="1" applyAlignment="1">
      <alignment horizontal="left" vertical="top" wrapText="1"/>
    </xf>
    <xf numFmtId="0" fontId="5" fillId="12" borderId="14"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12" borderId="25" xfId="0" applyFont="1" applyFill="1" applyBorder="1" applyAlignment="1">
      <alignment horizontal="left" vertical="top" wrapText="1"/>
    </xf>
    <xf numFmtId="0" fontId="5" fillId="2" borderId="44" xfId="0" applyFont="1" applyFill="1" applyBorder="1" applyAlignment="1">
      <alignment horizontal="left" vertical="top" wrapText="1"/>
    </xf>
    <xf numFmtId="0" fontId="6" fillId="8" borderId="19" xfId="0" applyFont="1" applyFill="1" applyBorder="1" applyAlignment="1">
      <alignment horizontal="left" vertical="top" wrapText="1"/>
    </xf>
    <xf numFmtId="0" fontId="5" fillId="2" borderId="20" xfId="0" applyFont="1" applyFill="1" applyBorder="1" applyAlignment="1">
      <alignment horizontal="left" vertical="top" wrapText="1"/>
    </xf>
    <xf numFmtId="0" fontId="6" fillId="8" borderId="25" xfId="0" applyFont="1" applyFill="1" applyBorder="1" applyAlignment="1">
      <alignment horizontal="left" vertical="top" wrapText="1"/>
    </xf>
    <xf numFmtId="0" fontId="6" fillId="4" borderId="45"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4" borderId="70" xfId="0" applyFont="1" applyFill="1" applyBorder="1" applyAlignment="1">
      <alignment horizontal="left" vertical="top" wrapText="1"/>
    </xf>
    <xf numFmtId="0" fontId="11" fillId="4" borderId="69" xfId="0" applyFont="1" applyFill="1" applyBorder="1" applyAlignment="1">
      <alignment horizontal="left" vertical="top" wrapText="1"/>
    </xf>
    <xf numFmtId="0" fontId="5" fillId="4" borderId="69" xfId="0" applyFont="1" applyFill="1" applyBorder="1" applyAlignment="1">
      <alignment horizontal="left" vertical="top" wrapText="1"/>
    </xf>
    <xf numFmtId="0" fontId="5" fillId="4" borderId="18" xfId="0" applyFont="1" applyFill="1" applyBorder="1" applyAlignment="1">
      <alignment horizontal="left" vertical="top" wrapText="1"/>
    </xf>
    <xf numFmtId="9" fontId="11" fillId="4" borderId="1" xfId="0" applyNumberFormat="1" applyFont="1" applyFill="1" applyBorder="1" applyAlignment="1">
      <alignment horizontal="left" vertical="top" wrapText="1"/>
    </xf>
    <xf numFmtId="0" fontId="6" fillId="2" borderId="73" xfId="0" applyFont="1" applyFill="1" applyBorder="1" applyAlignment="1">
      <alignment horizontal="left" vertical="top" wrapText="1"/>
    </xf>
    <xf numFmtId="0" fontId="5" fillId="12" borderId="29" xfId="0" applyFont="1" applyFill="1" applyBorder="1" applyAlignment="1">
      <alignment horizontal="left" vertical="top" wrapText="1"/>
    </xf>
    <xf numFmtId="0" fontId="5" fillId="2" borderId="29" xfId="0" applyFont="1" applyFill="1" applyBorder="1" applyAlignment="1">
      <alignment horizontal="left" vertical="top" wrapText="1"/>
    </xf>
    <xf numFmtId="0" fontId="5" fillId="2" borderId="30" xfId="0" applyFont="1" applyFill="1" applyBorder="1" applyAlignment="1">
      <alignment horizontal="left" vertical="top" wrapText="1"/>
    </xf>
    <xf numFmtId="0" fontId="6" fillId="8" borderId="31" xfId="0" applyFont="1" applyFill="1" applyBorder="1" applyAlignment="1">
      <alignment horizontal="left" vertical="top" wrapText="1"/>
    </xf>
    <xf numFmtId="9" fontId="5" fillId="2" borderId="64" xfId="0" applyNumberFormat="1" applyFont="1" applyFill="1" applyBorder="1" applyAlignment="1">
      <alignment horizontal="left" vertical="top" wrapText="1"/>
    </xf>
    <xf numFmtId="0" fontId="11" fillId="2" borderId="63" xfId="0" applyFont="1" applyFill="1" applyBorder="1" applyAlignment="1">
      <alignment horizontal="left" vertical="top" wrapText="1"/>
    </xf>
    <xf numFmtId="0" fontId="11" fillId="2" borderId="65" xfId="0" applyFont="1" applyFill="1" applyBorder="1" applyAlignment="1">
      <alignment horizontal="left" vertical="top" wrapText="1"/>
    </xf>
    <xf numFmtId="0" fontId="5" fillId="12" borderId="50" xfId="0" applyFont="1" applyFill="1" applyBorder="1" applyAlignment="1">
      <alignment horizontal="left" vertical="top" wrapText="1"/>
    </xf>
    <xf numFmtId="0" fontId="5" fillId="2" borderId="51" xfId="0" applyFont="1" applyFill="1" applyBorder="1" applyAlignment="1">
      <alignment horizontal="left" vertical="top" wrapText="1"/>
    </xf>
    <xf numFmtId="0" fontId="11" fillId="2" borderId="53" xfId="0" applyFont="1" applyFill="1" applyBorder="1" applyAlignment="1">
      <alignment horizontal="left" vertical="top" wrapText="1"/>
    </xf>
    <xf numFmtId="0" fontId="11" fillId="2" borderId="36" xfId="0" applyFont="1" applyFill="1" applyBorder="1" applyAlignment="1">
      <alignment horizontal="left" vertical="top" wrapText="1"/>
    </xf>
    <xf numFmtId="0" fontId="11" fillId="2" borderId="60" xfId="0" applyFont="1" applyFill="1" applyBorder="1" applyAlignment="1">
      <alignment horizontal="left" vertical="top" wrapText="1"/>
    </xf>
    <xf numFmtId="0" fontId="11" fillId="2" borderId="64" xfId="0" applyFont="1" applyFill="1" applyBorder="1" applyAlignment="1">
      <alignment horizontal="left" vertical="top" wrapText="1"/>
    </xf>
    <xf numFmtId="0" fontId="6" fillId="8" borderId="50" xfId="0" applyFont="1" applyFill="1" applyBorder="1" applyAlignment="1">
      <alignment horizontal="left" vertical="top" wrapText="1"/>
    </xf>
    <xf numFmtId="0" fontId="38" fillId="12" borderId="54" xfId="0" applyFont="1" applyFill="1" applyBorder="1" applyAlignment="1">
      <alignment horizontal="left" vertical="top" wrapText="1"/>
    </xf>
    <xf numFmtId="0" fontId="38" fillId="12" borderId="10" xfId="0" applyFont="1" applyFill="1" applyBorder="1" applyAlignment="1">
      <alignment horizontal="left" vertical="top" wrapText="1"/>
    </xf>
    <xf numFmtId="0" fontId="38" fillId="2" borderId="10" xfId="0" applyFont="1" applyFill="1" applyBorder="1" applyAlignment="1">
      <alignment horizontal="left" vertical="top" wrapText="1"/>
    </xf>
    <xf numFmtId="0" fontId="38" fillId="2" borderId="55" xfId="0" applyFont="1" applyFill="1" applyBorder="1" applyAlignment="1">
      <alignment horizontal="left" vertical="top" wrapText="1"/>
    </xf>
    <xf numFmtId="0" fontId="38" fillId="12" borderId="24" xfId="0" applyFont="1" applyFill="1" applyBorder="1" applyAlignment="1">
      <alignment horizontal="left" vertical="top" wrapText="1"/>
    </xf>
    <xf numFmtId="0" fontId="38" fillId="12" borderId="22" xfId="0" applyFont="1" applyFill="1" applyBorder="1" applyAlignment="1">
      <alignment horizontal="left" vertical="top" wrapText="1"/>
    </xf>
    <xf numFmtId="0" fontId="38" fillId="2" borderId="22" xfId="0" applyFont="1" applyFill="1" applyBorder="1" applyAlignment="1">
      <alignment horizontal="left" vertical="top" wrapText="1"/>
    </xf>
    <xf numFmtId="0" fontId="38" fillId="2" borderId="52" xfId="0" applyFont="1" applyFill="1" applyBorder="1" applyAlignment="1">
      <alignment horizontal="left" vertical="top" wrapText="1"/>
    </xf>
    <xf numFmtId="0" fontId="38" fillId="8" borderId="54" xfId="0" applyFont="1" applyFill="1" applyBorder="1" applyAlignment="1">
      <alignment horizontal="left" vertical="top" wrapText="1"/>
    </xf>
    <xf numFmtId="0" fontId="39" fillId="2" borderId="55" xfId="0" applyFont="1" applyFill="1" applyBorder="1" applyAlignment="1">
      <alignment horizontal="left" vertical="top" wrapText="1"/>
    </xf>
    <xf numFmtId="0" fontId="38" fillId="8" borderId="24" xfId="0" applyFont="1" applyFill="1" applyBorder="1" applyAlignment="1">
      <alignment horizontal="left" vertical="top" wrapText="1"/>
    </xf>
    <xf numFmtId="9" fontId="38" fillId="2" borderId="36" xfId="0" applyNumberFormat="1" applyFont="1" applyFill="1" applyBorder="1" applyAlignment="1">
      <alignment horizontal="left" vertical="top" wrapText="1"/>
    </xf>
    <xf numFmtId="0" fontId="38" fillId="12" borderId="48" xfId="0" applyFont="1" applyFill="1" applyBorder="1" applyAlignment="1">
      <alignment horizontal="left" vertical="top" wrapText="1"/>
    </xf>
    <xf numFmtId="0" fontId="38" fillId="12" borderId="7" xfId="0" applyFont="1" applyFill="1" applyBorder="1" applyAlignment="1">
      <alignment horizontal="left" vertical="top" wrapText="1"/>
    </xf>
    <xf numFmtId="0" fontId="38" fillId="2" borderId="7" xfId="0" applyFont="1" applyFill="1" applyBorder="1" applyAlignment="1">
      <alignment horizontal="left" vertical="top" wrapText="1"/>
    </xf>
    <xf numFmtId="0" fontId="38" fillId="2" borderId="42" xfId="0" applyFont="1" applyFill="1" applyBorder="1" applyAlignment="1">
      <alignment horizontal="left" vertical="top" wrapText="1"/>
    </xf>
    <xf numFmtId="0" fontId="38" fillId="12" borderId="27" xfId="0" applyFont="1" applyFill="1" applyBorder="1" applyAlignment="1">
      <alignment horizontal="left" vertical="top" wrapText="1"/>
    </xf>
    <xf numFmtId="0" fontId="38" fillId="2" borderId="26" xfId="0" applyFont="1" applyFill="1" applyBorder="1" applyAlignment="1">
      <alignment horizontal="left" vertical="top" wrapText="1"/>
    </xf>
    <xf numFmtId="0" fontId="38" fillId="8" borderId="48" xfId="0" applyFont="1" applyFill="1" applyBorder="1" applyAlignment="1">
      <alignment horizontal="left" vertical="top" wrapText="1"/>
    </xf>
    <xf numFmtId="0" fontId="38" fillId="8" borderId="27" xfId="0" applyFont="1" applyFill="1" applyBorder="1" applyAlignment="1">
      <alignment horizontal="left" vertical="top" wrapText="1"/>
    </xf>
    <xf numFmtId="9" fontId="38" fillId="2" borderId="60" xfId="0" applyNumberFormat="1" applyFont="1" applyFill="1" applyBorder="1" applyAlignment="1">
      <alignment horizontal="left" vertical="top" wrapText="1"/>
    </xf>
    <xf numFmtId="0" fontId="6" fillId="2" borderId="11" xfId="0" applyFont="1" applyFill="1" applyBorder="1" applyAlignment="1">
      <alignment horizontal="left" vertical="top" wrapText="1"/>
    </xf>
    <xf numFmtId="0" fontId="5" fillId="2" borderId="32" xfId="0" applyFont="1" applyFill="1" applyBorder="1" applyAlignment="1">
      <alignment horizontal="left" vertical="top" wrapText="1"/>
    </xf>
    <xf numFmtId="0" fontId="6" fillId="8" borderId="33" xfId="0" applyFont="1" applyFill="1" applyBorder="1" applyAlignment="1">
      <alignment horizontal="left" vertical="top" wrapText="1"/>
    </xf>
    <xf numFmtId="0" fontId="6" fillId="8" borderId="49" xfId="0" applyFont="1" applyFill="1" applyBorder="1" applyAlignment="1">
      <alignment horizontal="left" vertical="top" wrapText="1"/>
    </xf>
    <xf numFmtId="0" fontId="5" fillId="2" borderId="30" xfId="0" applyFont="1" applyFill="1" applyBorder="1" applyAlignment="1">
      <alignment horizontal="center" vertical="center" wrapText="1"/>
    </xf>
    <xf numFmtId="0" fontId="6" fillId="4" borderId="8" xfId="0" applyFont="1" applyFill="1" applyBorder="1" applyAlignment="1">
      <alignment horizontal="left" vertical="top" wrapText="1"/>
    </xf>
    <xf numFmtId="0" fontId="11" fillId="4" borderId="95" xfId="0" applyFont="1" applyFill="1" applyBorder="1" applyAlignment="1">
      <alignment horizontal="left" vertical="top" wrapText="1"/>
    </xf>
    <xf numFmtId="0" fontId="11" fillId="4" borderId="40" xfId="0" applyFont="1" applyFill="1" applyBorder="1" applyAlignment="1">
      <alignment horizontal="left" vertical="top" wrapText="1"/>
    </xf>
    <xf numFmtId="0" fontId="11" fillId="4" borderId="68"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2" borderId="80" xfId="0" applyFont="1" applyFill="1" applyBorder="1" applyAlignment="1">
      <alignment horizontal="center" vertical="center" wrapText="1"/>
    </xf>
    <xf numFmtId="0" fontId="5" fillId="12" borderId="103" xfId="0" applyFont="1" applyFill="1" applyBorder="1" applyAlignment="1">
      <alignment horizontal="left" vertical="top" wrapText="1"/>
    </xf>
    <xf numFmtId="0" fontId="5" fillId="12" borderId="105" xfId="0" applyFont="1" applyFill="1" applyBorder="1" applyAlignment="1">
      <alignment horizontal="left" vertical="top" wrapText="1"/>
    </xf>
    <xf numFmtId="0" fontId="5" fillId="2" borderId="105" xfId="0" applyFont="1" applyFill="1" applyBorder="1" applyAlignment="1">
      <alignment horizontal="left" vertical="top" wrapText="1"/>
    </xf>
    <xf numFmtId="0" fontId="5" fillId="2" borderId="107" xfId="0" applyFont="1" applyFill="1" applyBorder="1" applyAlignment="1">
      <alignment horizontal="left" vertical="top" wrapText="1"/>
    </xf>
    <xf numFmtId="0" fontId="5" fillId="12" borderId="104" xfId="0" applyFont="1" applyFill="1" applyBorder="1" applyAlignment="1">
      <alignment horizontal="left" vertical="top" wrapText="1"/>
    </xf>
    <xf numFmtId="0" fontId="5" fillId="2" borderId="106" xfId="0" applyFont="1" applyFill="1" applyBorder="1" applyAlignment="1">
      <alignment horizontal="left" vertical="top" wrapText="1"/>
    </xf>
    <xf numFmtId="0" fontId="6" fillId="8" borderId="103" xfId="0" applyFont="1" applyFill="1" applyBorder="1" applyAlignment="1">
      <alignment horizontal="left" vertical="top" wrapText="1"/>
    </xf>
    <xf numFmtId="0" fontId="6" fillId="8" borderId="104" xfId="0" applyFont="1" applyFill="1" applyBorder="1" applyAlignment="1">
      <alignment horizontal="left" vertical="top" wrapText="1"/>
    </xf>
    <xf numFmtId="0" fontId="5" fillId="2" borderId="100" xfId="0" applyFont="1" applyFill="1" applyBorder="1" applyAlignment="1">
      <alignment horizontal="left" vertical="top" wrapText="1"/>
    </xf>
    <xf numFmtId="0" fontId="3" fillId="10" borderId="94" xfId="0" applyFont="1" applyFill="1" applyBorder="1" applyAlignment="1">
      <alignment horizontal="left" vertical="top" wrapText="1"/>
    </xf>
    <xf numFmtId="0" fontId="22" fillId="10" borderId="92" xfId="0" applyFont="1" applyFill="1" applyBorder="1" applyAlignment="1">
      <alignment horizontal="left" vertical="top" wrapText="1"/>
    </xf>
    <xf numFmtId="0" fontId="22" fillId="10" borderId="94" xfId="0" applyFont="1" applyFill="1" applyBorder="1" applyAlignment="1">
      <alignment horizontal="left" vertical="top" wrapText="1"/>
    </xf>
    <xf numFmtId="0" fontId="6" fillId="4" borderId="11"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57" xfId="0" applyFont="1" applyFill="1" applyBorder="1" applyAlignment="1">
      <alignment horizontal="left" vertical="top" wrapText="1"/>
    </xf>
    <xf numFmtId="0" fontId="11" fillId="4" borderId="99" xfId="0" applyFont="1" applyFill="1" applyBorder="1" applyAlignment="1">
      <alignment horizontal="left" vertical="top" wrapText="1"/>
    </xf>
    <xf numFmtId="0" fontId="11" fillId="4" borderId="58" xfId="0" applyFont="1" applyFill="1" applyBorder="1" applyAlignment="1">
      <alignment horizontal="left" vertical="top" wrapText="1"/>
    </xf>
    <xf numFmtId="0" fontId="5" fillId="4" borderId="57" xfId="0" applyFont="1" applyFill="1" applyBorder="1" applyAlignment="1">
      <alignment horizontal="left" vertical="top" wrapText="1"/>
    </xf>
    <xf numFmtId="9" fontId="5" fillId="4" borderId="4" xfId="0" applyNumberFormat="1" applyFont="1" applyFill="1" applyBorder="1" applyAlignment="1">
      <alignment horizontal="left" vertical="top" wrapText="1"/>
    </xf>
    <xf numFmtId="0" fontId="6" fillId="2" borderId="45" xfId="0" applyFont="1" applyFill="1" applyBorder="1" applyAlignment="1">
      <alignment horizontal="left" vertical="top" wrapText="1"/>
    </xf>
    <xf numFmtId="0" fontId="5" fillId="12" borderId="16" xfId="0" applyFont="1" applyFill="1" applyBorder="1" applyAlignment="1">
      <alignment horizontal="left" vertical="top" wrapText="1"/>
    </xf>
    <xf numFmtId="0" fontId="5" fillId="12" borderId="17" xfId="0" applyFont="1" applyFill="1" applyBorder="1" applyAlignment="1">
      <alignment horizontal="left" vertical="top" wrapText="1"/>
    </xf>
    <xf numFmtId="0" fontId="5" fillId="2" borderId="17" xfId="0" applyFont="1" applyFill="1" applyBorder="1" applyAlignment="1">
      <alignment horizontal="left" vertical="top" wrapText="1"/>
    </xf>
    <xf numFmtId="0" fontId="5" fillId="2" borderId="18" xfId="0" applyFont="1" applyFill="1" applyBorder="1" applyAlignment="1">
      <alignment horizontal="left" vertical="top" wrapText="1"/>
    </xf>
    <xf numFmtId="0" fontId="5" fillId="12" borderId="70" xfId="0" applyFont="1" applyFill="1" applyBorder="1" applyAlignment="1">
      <alignment horizontal="left" vertical="top" wrapText="1"/>
    </xf>
    <xf numFmtId="0" fontId="5" fillId="2" borderId="69" xfId="0" applyFont="1" applyFill="1" applyBorder="1" applyAlignment="1">
      <alignment horizontal="left" vertical="top" wrapText="1"/>
    </xf>
    <xf numFmtId="0" fontId="6" fillId="8" borderId="16" xfId="0" applyFont="1" applyFill="1" applyBorder="1" applyAlignment="1">
      <alignment horizontal="left" vertical="top" wrapText="1"/>
    </xf>
    <xf numFmtId="0" fontId="6" fillId="8" borderId="70" xfId="0" applyFont="1" applyFill="1" applyBorder="1" applyAlignment="1">
      <alignment horizontal="left" vertical="top" wrapText="1"/>
    </xf>
    <xf numFmtId="9" fontId="5" fillId="2" borderId="1" xfId="0" applyNumberFormat="1" applyFont="1" applyFill="1" applyBorder="1" applyAlignment="1">
      <alignment horizontal="left" vertical="top" wrapText="1"/>
    </xf>
    <xf numFmtId="0" fontId="22" fillId="10" borderId="90" xfId="0" applyFont="1" applyFill="1" applyBorder="1" applyAlignment="1">
      <alignment horizontal="left" vertical="top" wrapText="1"/>
    </xf>
    <xf numFmtId="0" fontId="5" fillId="2" borderId="54" xfId="0" applyFont="1" applyFill="1" applyBorder="1" applyAlignment="1">
      <alignment horizontal="left" vertical="top" wrapText="1"/>
    </xf>
    <xf numFmtId="0" fontId="5" fillId="2" borderId="33" xfId="0" applyFont="1" applyFill="1" applyBorder="1" applyAlignment="1">
      <alignment horizontal="left" vertical="top" wrapText="1"/>
    </xf>
    <xf numFmtId="0" fontId="5" fillId="2" borderId="35" xfId="0" applyFont="1" applyFill="1" applyBorder="1" applyAlignment="1">
      <alignment horizontal="left" vertical="top" wrapText="1"/>
    </xf>
    <xf numFmtId="0" fontId="5" fillId="2" borderId="81" xfId="0" applyFont="1" applyFill="1" applyBorder="1" applyAlignment="1">
      <alignment horizontal="left" vertical="top" wrapText="1"/>
    </xf>
    <xf numFmtId="0" fontId="5" fillId="2" borderId="78" xfId="0" applyFont="1" applyFill="1" applyBorder="1" applyAlignment="1">
      <alignment horizontal="left" vertical="top" wrapText="1"/>
    </xf>
    <xf numFmtId="0" fontId="5" fillId="2" borderId="79" xfId="0" applyFont="1" applyFill="1" applyBorder="1" applyAlignment="1">
      <alignment horizontal="left" vertical="top" wrapText="1"/>
    </xf>
    <xf numFmtId="0" fontId="6" fillId="8" borderId="79" xfId="0" applyFont="1" applyFill="1" applyBorder="1" applyAlignment="1">
      <alignment horizontal="left" vertical="top" wrapText="1"/>
    </xf>
    <xf numFmtId="0" fontId="5" fillId="2" borderId="77" xfId="0" applyFont="1" applyFill="1" applyBorder="1" applyAlignment="1">
      <alignment horizontal="left" vertical="top" wrapText="1"/>
    </xf>
    <xf numFmtId="0" fontId="4" fillId="10" borderId="88" xfId="0" applyFont="1" applyFill="1" applyBorder="1" applyAlignment="1">
      <alignment horizontal="left" vertical="top" wrapText="1"/>
    </xf>
    <xf numFmtId="0" fontId="5" fillId="2" borderId="9" xfId="0" applyFont="1" applyFill="1" applyBorder="1" applyAlignment="1">
      <alignment horizontal="center" vertical="center" wrapText="1"/>
    </xf>
    <xf numFmtId="0" fontId="5" fillId="4" borderId="28" xfId="0" applyFont="1" applyFill="1" applyBorder="1" applyAlignment="1">
      <alignment horizontal="left" vertical="top" wrapText="1"/>
    </xf>
    <xf numFmtId="0" fontId="11" fillId="4" borderId="28" xfId="0" applyFont="1" applyFill="1" applyBorder="1" applyAlignment="1">
      <alignment horizontal="left" vertical="top" wrapText="1"/>
    </xf>
    <xf numFmtId="9" fontId="11" fillId="4" borderId="4" xfId="0" applyNumberFormat="1" applyFont="1" applyFill="1" applyBorder="1" applyAlignment="1">
      <alignment horizontal="left" vertical="top" wrapText="1"/>
    </xf>
    <xf numFmtId="0" fontId="5" fillId="2" borderId="73" xfId="0" applyFont="1" applyFill="1" applyBorder="1" applyAlignment="1">
      <alignment horizontal="center" vertical="center" wrapText="1"/>
    </xf>
    <xf numFmtId="0" fontId="5" fillId="2" borderId="1" xfId="0" applyFont="1" applyFill="1" applyBorder="1" applyAlignment="1">
      <alignment horizontal="left" vertical="top" wrapText="1"/>
    </xf>
    <xf numFmtId="0" fontId="6" fillId="2" borderId="46" xfId="0" applyFont="1" applyFill="1" applyBorder="1" applyAlignment="1">
      <alignment horizontal="left" vertical="top" wrapText="1"/>
    </xf>
    <xf numFmtId="0" fontId="5" fillId="2" borderId="16" xfId="0" applyFont="1" applyFill="1" applyBorder="1" applyAlignment="1">
      <alignment horizontal="left" vertical="top" wrapText="1"/>
    </xf>
    <xf numFmtId="0" fontId="5" fillId="2" borderId="70" xfId="0" applyFont="1" applyFill="1" applyBorder="1" applyAlignment="1">
      <alignment horizontal="left" vertical="top" wrapText="1"/>
    </xf>
    <xf numFmtId="0" fontId="5" fillId="2" borderId="46" xfId="0" applyFont="1" applyFill="1" applyBorder="1" applyAlignment="1">
      <alignment horizontal="left" vertical="top" wrapText="1"/>
    </xf>
    <xf numFmtId="0" fontId="5" fillId="4" borderId="46" xfId="0" applyFont="1" applyFill="1" applyBorder="1" applyAlignment="1">
      <alignment horizontal="left" vertical="top" wrapText="1"/>
    </xf>
    <xf numFmtId="0" fontId="11" fillId="4" borderId="46"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12" borderId="41" xfId="0" applyFont="1" applyFill="1" applyBorder="1" applyAlignment="1">
      <alignment horizontal="left" vertical="top" wrapText="1"/>
    </xf>
    <xf numFmtId="0" fontId="5" fillId="12" borderId="74" xfId="0" applyFont="1" applyFill="1" applyBorder="1" applyAlignment="1">
      <alignment horizontal="left" vertical="top" wrapText="1"/>
    </xf>
    <xf numFmtId="0" fontId="5" fillId="2" borderId="72" xfId="0" applyFont="1" applyFill="1" applyBorder="1" applyAlignment="1">
      <alignment horizontal="left" vertical="top" wrapText="1"/>
    </xf>
    <xf numFmtId="0" fontId="5" fillId="2" borderId="61" xfId="0" applyFont="1" applyFill="1" applyBorder="1" applyAlignment="1">
      <alignment horizontal="left" vertical="top" wrapText="1"/>
    </xf>
    <xf numFmtId="0" fontId="5" fillId="2" borderId="67" xfId="0" applyFont="1" applyFill="1" applyBorder="1" applyAlignment="1">
      <alignment horizontal="left" vertical="top" wrapText="1"/>
    </xf>
    <xf numFmtId="0" fontId="5" fillId="2" borderId="41" xfId="0" applyFont="1" applyFill="1" applyBorder="1" applyAlignment="1">
      <alignment horizontal="left" vertical="top" wrapText="1"/>
    </xf>
    <xf numFmtId="0" fontId="5" fillId="2" borderId="74" xfId="0" applyFont="1" applyFill="1" applyBorder="1" applyAlignment="1">
      <alignment horizontal="left" vertical="top" wrapText="1"/>
    </xf>
    <xf numFmtId="0" fontId="6" fillId="8" borderId="41" xfId="0" applyFont="1" applyFill="1" applyBorder="1" applyAlignment="1">
      <alignment horizontal="left" vertical="top" wrapText="1"/>
    </xf>
    <xf numFmtId="0" fontId="6" fillId="8" borderId="74" xfId="0" applyFont="1" applyFill="1" applyBorder="1" applyAlignment="1">
      <alignment horizontal="left" vertical="top" wrapText="1"/>
    </xf>
    <xf numFmtId="0" fontId="5" fillId="2" borderId="0" xfId="0" applyFont="1" applyFill="1" applyAlignment="1">
      <alignment horizontal="left" vertical="top" wrapText="1"/>
    </xf>
    <xf numFmtId="0" fontId="5" fillId="2" borderId="50" xfId="0" applyFont="1" applyFill="1" applyBorder="1" applyAlignment="1">
      <alignment horizontal="left" vertical="top" wrapText="1"/>
    </xf>
    <xf numFmtId="0" fontId="5" fillId="2" borderId="31" xfId="0" applyFont="1" applyFill="1" applyBorder="1" applyAlignment="1">
      <alignment horizontal="left" vertical="top" wrapText="1"/>
    </xf>
    <xf numFmtId="9" fontId="5" fillId="2" borderId="43" xfId="0" applyNumberFormat="1" applyFont="1" applyFill="1" applyBorder="1" applyAlignment="1">
      <alignment horizontal="left" vertical="top" wrapText="1"/>
    </xf>
    <xf numFmtId="9" fontId="5" fillId="2" borderId="3" xfId="0" applyNumberFormat="1" applyFont="1" applyFill="1" applyBorder="1" applyAlignment="1">
      <alignment horizontal="left" vertical="top" wrapText="1"/>
    </xf>
    <xf numFmtId="0" fontId="38" fillId="12" borderId="41" xfId="0" applyFont="1" applyFill="1" applyBorder="1" applyAlignment="1">
      <alignment horizontal="left" vertical="top" wrapText="1"/>
    </xf>
    <xf numFmtId="0" fontId="38" fillId="12" borderId="74" xfId="0" applyFont="1" applyFill="1" applyBorder="1" applyAlignment="1">
      <alignment horizontal="left" vertical="top" wrapText="1"/>
    </xf>
    <xf numFmtId="0" fontId="38" fillId="2" borderId="72" xfId="0" applyFont="1" applyFill="1" applyBorder="1" applyAlignment="1">
      <alignment horizontal="left" vertical="top" wrapText="1"/>
    </xf>
    <xf numFmtId="0" fontId="38" fillId="2" borderId="61" xfId="0" applyFont="1" applyFill="1" applyBorder="1" applyAlignment="1">
      <alignment horizontal="left" vertical="top" wrapText="1"/>
    </xf>
    <xf numFmtId="0" fontId="38" fillId="2" borderId="67" xfId="0" applyFont="1" applyFill="1" applyBorder="1" applyAlignment="1">
      <alignment horizontal="left" vertical="top" wrapText="1"/>
    </xf>
    <xf numFmtId="0" fontId="38" fillId="2" borderId="41" xfId="0" applyFont="1" applyFill="1" applyBorder="1" applyAlignment="1">
      <alignment horizontal="left" vertical="top" wrapText="1"/>
    </xf>
    <xf numFmtId="0" fontId="38" fillId="2" borderId="74" xfId="0" applyFont="1" applyFill="1" applyBorder="1" applyAlignment="1">
      <alignment horizontal="left" vertical="top" wrapText="1"/>
    </xf>
    <xf numFmtId="0" fontId="38" fillId="8" borderId="41" xfId="0" applyFont="1" applyFill="1" applyBorder="1" applyAlignment="1">
      <alignment horizontal="left" vertical="top" wrapText="1"/>
    </xf>
    <xf numFmtId="0" fontId="38" fillId="8" borderId="74" xfId="0" applyFont="1" applyFill="1" applyBorder="1" applyAlignment="1">
      <alignment horizontal="left" vertical="top" wrapText="1"/>
    </xf>
    <xf numFmtId="0" fontId="38" fillId="2" borderId="0" xfId="0" applyFont="1" applyFill="1" applyAlignment="1">
      <alignment horizontal="left" vertical="top" wrapText="1"/>
    </xf>
    <xf numFmtId="9" fontId="38" fillId="2" borderId="3" xfId="0" applyNumberFormat="1" applyFont="1" applyFill="1" applyBorder="1" applyAlignment="1">
      <alignment horizontal="left" vertical="top" wrapText="1"/>
    </xf>
    <xf numFmtId="0" fontId="38" fillId="12" borderId="50" xfId="0" applyFont="1" applyFill="1" applyBorder="1" applyAlignment="1">
      <alignment horizontal="left" vertical="top" wrapText="1"/>
    </xf>
    <xf numFmtId="0" fontId="38" fillId="12" borderId="31" xfId="0" applyFont="1" applyFill="1" applyBorder="1" applyAlignment="1">
      <alignment horizontal="left" vertical="top" wrapText="1"/>
    </xf>
    <xf numFmtId="0" fontId="38" fillId="2" borderId="29" xfId="0" applyFont="1" applyFill="1" applyBorder="1" applyAlignment="1">
      <alignment horizontal="left" vertical="top" wrapText="1"/>
    </xf>
    <xf numFmtId="0" fontId="38" fillId="2" borderId="51" xfId="0" applyFont="1" applyFill="1" applyBorder="1" applyAlignment="1">
      <alignment horizontal="left" vertical="top" wrapText="1"/>
    </xf>
    <xf numFmtId="0" fontId="38" fillId="2" borderId="30" xfId="0" applyFont="1" applyFill="1" applyBorder="1" applyAlignment="1">
      <alignment horizontal="left" vertical="top" wrapText="1"/>
    </xf>
    <xf numFmtId="0" fontId="38" fillId="2" borderId="50" xfId="0" applyFont="1" applyFill="1" applyBorder="1" applyAlignment="1">
      <alignment horizontal="left" vertical="top" wrapText="1"/>
    </xf>
    <xf numFmtId="0" fontId="38" fillId="2" borderId="31" xfId="0" applyFont="1" applyFill="1" applyBorder="1" applyAlignment="1">
      <alignment horizontal="left" vertical="top" wrapText="1"/>
    </xf>
    <xf numFmtId="0" fontId="38" fillId="8" borderId="50" xfId="0" applyFont="1" applyFill="1" applyBorder="1" applyAlignment="1">
      <alignment horizontal="left" vertical="top" wrapText="1"/>
    </xf>
    <xf numFmtId="0" fontId="38" fillId="8" borderId="31" xfId="0" applyFont="1" applyFill="1" applyBorder="1" applyAlignment="1">
      <alignment horizontal="left" vertical="top" wrapText="1"/>
    </xf>
    <xf numFmtId="0" fontId="38" fillId="2" borderId="34" xfId="0" applyFont="1" applyFill="1" applyBorder="1" applyAlignment="1">
      <alignment horizontal="left" vertical="top" wrapText="1"/>
    </xf>
    <xf numFmtId="9" fontId="38" fillId="2" borderId="43" xfId="0" applyNumberFormat="1" applyFont="1" applyFill="1" applyBorder="1" applyAlignment="1">
      <alignment horizontal="left" vertical="top" wrapText="1"/>
    </xf>
    <xf numFmtId="0" fontId="5" fillId="2" borderId="82" xfId="0" applyFont="1" applyFill="1" applyBorder="1" applyAlignment="1">
      <alignment horizontal="left" vertical="top" wrapText="1"/>
    </xf>
    <xf numFmtId="0" fontId="5" fillId="12" borderId="84" xfId="0" applyFont="1" applyFill="1" applyBorder="1" applyAlignment="1">
      <alignment horizontal="left" vertical="top" wrapText="1"/>
    </xf>
    <xf numFmtId="0" fontId="5" fillId="12" borderId="85" xfId="0" applyFont="1" applyFill="1" applyBorder="1" applyAlignment="1">
      <alignment horizontal="left" vertical="top" wrapText="1"/>
    </xf>
    <xf numFmtId="0" fontId="5" fillId="2" borderId="86" xfId="0" applyFont="1" applyFill="1" applyBorder="1" applyAlignment="1">
      <alignment horizontal="left" vertical="top" wrapText="1"/>
    </xf>
    <xf numFmtId="0" fontId="5" fillId="2" borderId="115" xfId="0" applyFont="1" applyFill="1" applyBorder="1" applyAlignment="1">
      <alignment horizontal="left" vertical="top" wrapText="1"/>
    </xf>
    <xf numFmtId="0" fontId="5" fillId="2" borderId="87" xfId="0" applyFont="1" applyFill="1" applyBorder="1" applyAlignment="1">
      <alignment horizontal="left" vertical="top" wrapText="1"/>
    </xf>
    <xf numFmtId="0" fontId="5" fillId="2" borderId="84" xfId="0" applyFont="1" applyFill="1" applyBorder="1" applyAlignment="1">
      <alignment horizontal="left" vertical="top" wrapText="1"/>
    </xf>
    <xf numFmtId="0" fontId="5" fillId="2" borderId="85" xfId="0" applyFont="1" applyFill="1" applyBorder="1" applyAlignment="1">
      <alignment horizontal="left" vertical="top" wrapText="1"/>
    </xf>
    <xf numFmtId="0" fontId="6" fillId="8" borderId="84" xfId="0" applyFont="1" applyFill="1" applyBorder="1" applyAlignment="1">
      <alignment horizontal="left" vertical="top" wrapText="1"/>
    </xf>
    <xf numFmtId="0" fontId="6" fillId="8" borderId="85" xfId="0" applyFont="1" applyFill="1" applyBorder="1" applyAlignment="1">
      <alignment horizontal="left" vertical="top" wrapText="1"/>
    </xf>
    <xf numFmtId="0" fontId="5" fillId="2" borderId="83" xfId="0" applyFont="1" applyFill="1" applyBorder="1" applyAlignment="1">
      <alignment horizontal="left" vertical="top" wrapText="1"/>
    </xf>
    <xf numFmtId="0" fontId="5" fillId="10" borderId="88" xfId="0" applyFont="1" applyFill="1" applyBorder="1" applyAlignment="1">
      <alignment horizontal="left" vertical="top" wrapText="1"/>
    </xf>
    <xf numFmtId="0" fontId="5" fillId="10" borderId="90" xfId="0" applyFont="1" applyFill="1" applyBorder="1" applyAlignment="1">
      <alignment horizontal="left" vertical="top" wrapText="1"/>
    </xf>
    <xf numFmtId="0" fontId="21" fillId="10" borderId="91" xfId="0" applyFont="1" applyFill="1" applyBorder="1" applyAlignment="1">
      <alignment horizontal="left" vertical="top" wrapText="1"/>
    </xf>
    <xf numFmtId="0" fontId="21" fillId="10" borderId="92" xfId="0" applyFont="1" applyFill="1" applyBorder="1" applyAlignment="1">
      <alignment horizontal="left" vertical="top" wrapText="1"/>
    </xf>
    <xf numFmtId="0" fontId="21" fillId="10" borderId="93" xfId="0" applyFont="1" applyFill="1" applyBorder="1" applyAlignment="1">
      <alignment horizontal="left" vertical="top" wrapText="1"/>
    </xf>
    <xf numFmtId="0" fontId="21" fillId="10" borderId="108" xfId="0" applyFont="1" applyFill="1" applyBorder="1" applyAlignment="1">
      <alignment horizontal="left" vertical="top" wrapText="1"/>
    </xf>
    <xf numFmtId="0" fontId="21" fillId="10" borderId="94" xfId="0" applyFont="1" applyFill="1" applyBorder="1" applyAlignment="1">
      <alignment horizontal="left" vertical="top" wrapText="1"/>
    </xf>
    <xf numFmtId="0" fontId="21" fillId="10" borderId="90" xfId="0" applyFont="1" applyFill="1" applyBorder="1" applyAlignment="1">
      <alignment horizontal="left" vertical="top" wrapText="1"/>
    </xf>
    <xf numFmtId="9" fontId="21" fillId="10" borderId="88" xfId="0" applyNumberFormat="1" applyFont="1" applyFill="1" applyBorder="1" applyAlignment="1">
      <alignment horizontal="left" vertical="top" wrapText="1"/>
    </xf>
    <xf numFmtId="0" fontId="20" fillId="10" borderId="93" xfId="0" applyFont="1" applyFill="1" applyBorder="1" applyAlignment="1">
      <alignment horizontal="center" vertical="center" wrapText="1"/>
    </xf>
    <xf numFmtId="0" fontId="4" fillId="10" borderId="93" xfId="0" applyFont="1" applyFill="1" applyBorder="1" applyAlignment="1">
      <alignment horizontal="center" vertical="top" wrapText="1"/>
    </xf>
    <xf numFmtId="0" fontId="4" fillId="10" borderId="94" xfId="0" applyFont="1" applyFill="1" applyBorder="1" applyAlignment="1">
      <alignment horizontal="center" vertical="top" wrapText="1"/>
    </xf>
    <xf numFmtId="0" fontId="22" fillId="10" borderId="91" xfId="0" applyFont="1" applyFill="1" applyBorder="1" applyAlignment="1">
      <alignment horizontal="center" vertical="top" wrapText="1"/>
    </xf>
    <xf numFmtId="0" fontId="22" fillId="10" borderId="93" xfId="0" applyFont="1" applyFill="1" applyBorder="1" applyAlignment="1">
      <alignment horizontal="center" vertical="top" wrapText="1"/>
    </xf>
    <xf numFmtId="0" fontId="22" fillId="10" borderId="108" xfId="0" applyFont="1" applyFill="1" applyBorder="1" applyAlignment="1">
      <alignment horizontal="center" vertical="top" wrapText="1"/>
    </xf>
    <xf numFmtId="0" fontId="22" fillId="10" borderId="92" xfId="0" applyFont="1" applyFill="1" applyBorder="1" applyAlignment="1">
      <alignment horizontal="center" vertical="top" wrapText="1"/>
    </xf>
    <xf numFmtId="0" fontId="22" fillId="10" borderId="94" xfId="0" applyFont="1" applyFill="1" applyBorder="1" applyAlignment="1">
      <alignment horizontal="center" vertical="top" wrapText="1"/>
    </xf>
    <xf numFmtId="0" fontId="22" fillId="10" borderId="88" xfId="0" applyFont="1" applyFill="1" applyBorder="1" applyAlignment="1">
      <alignment horizontal="center" vertical="top" wrapText="1"/>
    </xf>
    <xf numFmtId="0" fontId="11" fillId="4" borderId="19" xfId="0" applyFont="1" applyFill="1" applyBorder="1" applyAlignment="1">
      <alignment horizontal="center" vertical="top" wrapText="1"/>
    </xf>
    <xf numFmtId="0" fontId="5" fillId="4" borderId="58" xfId="0" applyFont="1" applyFill="1" applyBorder="1" applyAlignment="1">
      <alignment horizontal="center" vertical="top" wrapText="1"/>
    </xf>
    <xf numFmtId="0" fontId="11" fillId="4" borderId="20" xfId="0" applyFont="1" applyFill="1" applyBorder="1" applyAlignment="1">
      <alignment horizontal="center" vertical="top" wrapText="1"/>
    </xf>
    <xf numFmtId="0" fontId="11" fillId="4" borderId="57" xfId="0" applyFont="1" applyFill="1" applyBorder="1" applyAlignment="1">
      <alignment horizontal="center" vertical="top" wrapText="1"/>
    </xf>
    <xf numFmtId="0" fontId="11" fillId="4" borderId="99" xfId="0" applyFont="1" applyFill="1" applyBorder="1" applyAlignment="1">
      <alignment horizontal="center" vertical="top" wrapText="1"/>
    </xf>
    <xf numFmtId="0" fontId="11" fillId="4" borderId="58" xfId="0" applyFont="1" applyFill="1" applyBorder="1" applyAlignment="1">
      <alignment horizontal="center" vertical="top" wrapText="1"/>
    </xf>
    <xf numFmtId="0" fontId="5" fillId="4" borderId="57" xfId="0" applyFont="1" applyFill="1" applyBorder="1" applyAlignment="1">
      <alignment horizontal="center" vertical="top" wrapText="1"/>
    </xf>
    <xf numFmtId="0" fontId="5" fillId="4" borderId="4" xfId="0" applyFont="1" applyFill="1" applyBorder="1" applyAlignment="1">
      <alignment horizontal="center" vertical="top" wrapText="1"/>
    </xf>
    <xf numFmtId="0" fontId="5" fillId="2" borderId="1" xfId="0" applyFont="1" applyFill="1" applyBorder="1" applyAlignment="1">
      <alignment wrapText="1"/>
    </xf>
    <xf numFmtId="0" fontId="5" fillId="12" borderId="16" xfId="0" applyFont="1" applyFill="1" applyBorder="1" applyAlignment="1">
      <alignment wrapText="1"/>
    </xf>
    <xf numFmtId="0" fontId="5" fillId="12" borderId="17" xfId="0" applyFont="1" applyFill="1" applyBorder="1" applyAlignment="1">
      <alignment wrapText="1"/>
    </xf>
    <xf numFmtId="0" fontId="5" fillId="2" borderId="18" xfId="0" applyFont="1" applyFill="1" applyBorder="1" applyAlignment="1">
      <alignment wrapText="1"/>
    </xf>
    <xf numFmtId="0" fontId="5" fillId="12" borderId="74" xfId="0" applyFont="1" applyFill="1" applyBorder="1" applyAlignment="1">
      <alignment wrapText="1"/>
    </xf>
    <xf numFmtId="0" fontId="5" fillId="12" borderId="72" xfId="0" applyFont="1" applyFill="1" applyBorder="1" applyAlignment="1">
      <alignment wrapText="1"/>
    </xf>
    <xf numFmtId="0" fontId="5" fillId="2" borderId="72" xfId="0" applyFont="1" applyFill="1" applyBorder="1" applyAlignment="1">
      <alignment wrapText="1"/>
    </xf>
    <xf numFmtId="0" fontId="5" fillId="2" borderId="67" xfId="0" applyFont="1" applyFill="1" applyBorder="1" applyAlignment="1">
      <alignment wrapText="1"/>
    </xf>
    <xf numFmtId="0" fontId="6" fillId="8" borderId="16" xfId="0" applyFont="1" applyFill="1" applyBorder="1" applyAlignment="1">
      <alignment wrapText="1"/>
    </xf>
    <xf numFmtId="0" fontId="6" fillId="8" borderId="70" xfId="0" applyFont="1" applyFill="1" applyBorder="1" applyAlignment="1">
      <alignment wrapText="1"/>
    </xf>
    <xf numFmtId="0" fontId="5" fillId="2" borderId="69" xfId="0" applyFont="1" applyFill="1" applyBorder="1" applyAlignment="1">
      <alignment wrapText="1"/>
    </xf>
    <xf numFmtId="0" fontId="5" fillId="4" borderId="46" xfId="0" applyFont="1" applyFill="1" applyBorder="1" applyAlignment="1">
      <alignment wrapText="1"/>
    </xf>
    <xf numFmtId="0" fontId="11" fillId="4" borderId="16" xfId="0" applyFont="1" applyFill="1" applyBorder="1" applyAlignment="1">
      <alignment wrapText="1"/>
    </xf>
    <xf numFmtId="0" fontId="11" fillId="4" borderId="17" xfId="0" applyFont="1" applyFill="1" applyBorder="1" applyAlignment="1">
      <alignment wrapText="1"/>
    </xf>
    <xf numFmtId="0" fontId="11" fillId="4" borderId="18" xfId="0" applyFont="1" applyFill="1" applyBorder="1" applyAlignment="1">
      <alignment wrapText="1"/>
    </xf>
    <xf numFmtId="0" fontId="11" fillId="4" borderId="70" xfId="0" applyFont="1" applyFill="1" applyBorder="1" applyAlignment="1">
      <alignment wrapText="1"/>
    </xf>
    <xf numFmtId="0" fontId="11" fillId="4" borderId="69" xfId="0" applyFont="1" applyFill="1" applyBorder="1" applyAlignment="1">
      <alignment wrapText="1"/>
    </xf>
    <xf numFmtId="0" fontId="5" fillId="4" borderId="18" xfId="0" applyFont="1" applyFill="1" applyBorder="1" applyAlignment="1">
      <alignment wrapText="1"/>
    </xf>
    <xf numFmtId="0" fontId="5" fillId="4" borderId="1" xfId="0" applyFont="1" applyFill="1" applyBorder="1" applyAlignment="1">
      <alignment wrapText="1"/>
    </xf>
    <xf numFmtId="0" fontId="5" fillId="2" borderId="62" xfId="0" applyFont="1" applyFill="1" applyBorder="1" applyAlignment="1">
      <alignment wrapText="1"/>
    </xf>
    <xf numFmtId="0" fontId="5" fillId="12" borderId="47" xfId="0" applyFont="1" applyFill="1" applyBorder="1" applyAlignment="1">
      <alignment wrapText="1"/>
    </xf>
    <xf numFmtId="0" fontId="5" fillId="12" borderId="22" xfId="0" applyFont="1" applyFill="1" applyBorder="1" applyAlignment="1">
      <alignment wrapText="1"/>
    </xf>
    <xf numFmtId="0" fontId="5" fillId="12" borderId="24" xfId="0" applyFont="1" applyFill="1" applyBorder="1" applyAlignment="1">
      <alignment wrapText="1"/>
    </xf>
    <xf numFmtId="0" fontId="6" fillId="8" borderId="47" xfId="0" applyFont="1" applyFill="1" applyBorder="1" applyAlignment="1">
      <alignment wrapText="1"/>
    </xf>
    <xf numFmtId="0" fontId="6" fillId="8" borderId="24" xfId="0" applyFont="1" applyFill="1" applyBorder="1" applyAlignment="1">
      <alignment wrapText="1"/>
    </xf>
    <xf numFmtId="0" fontId="5" fillId="2" borderId="43" xfId="0" applyFont="1" applyFill="1" applyBorder="1" applyAlignment="1">
      <alignment wrapText="1"/>
    </xf>
    <xf numFmtId="0" fontId="5" fillId="12" borderId="49" xfId="0" applyFont="1" applyFill="1" applyBorder="1" applyAlignment="1">
      <alignment wrapText="1"/>
    </xf>
    <xf numFmtId="0" fontId="5" fillId="12" borderId="14" xfId="0" applyFont="1" applyFill="1" applyBorder="1" applyAlignment="1">
      <alignment wrapText="1"/>
    </xf>
    <xf numFmtId="0" fontId="5" fillId="2" borderId="14" xfId="0" applyFont="1" applyFill="1" applyBorder="1" applyAlignment="1">
      <alignment wrapText="1"/>
    </xf>
    <xf numFmtId="0" fontId="5" fillId="2" borderId="15" xfId="0" applyFont="1" applyFill="1" applyBorder="1" applyAlignment="1">
      <alignment wrapText="1"/>
    </xf>
    <xf numFmtId="0" fontId="5" fillId="12" borderId="25" xfId="0" applyFont="1" applyFill="1" applyBorder="1" applyAlignment="1">
      <alignment wrapText="1"/>
    </xf>
    <xf numFmtId="0" fontId="5" fillId="2" borderId="44" xfId="0" applyFont="1" applyFill="1" applyBorder="1" applyAlignment="1">
      <alignment wrapText="1"/>
    </xf>
    <xf numFmtId="0" fontId="6" fillId="8" borderId="49" xfId="0" applyFont="1" applyFill="1" applyBorder="1" applyAlignment="1">
      <alignment wrapText="1"/>
    </xf>
    <xf numFmtId="0" fontId="6" fillId="8" borderId="25" xfId="0" applyFont="1" applyFill="1" applyBorder="1" applyAlignment="1">
      <alignment wrapText="1"/>
    </xf>
    <xf numFmtId="0" fontId="5" fillId="2" borderId="64" xfId="0" applyFont="1" applyFill="1" applyBorder="1" applyAlignment="1">
      <alignment wrapText="1"/>
    </xf>
    <xf numFmtId="0" fontId="5" fillId="2" borderId="3" xfId="0" applyFont="1" applyFill="1" applyBorder="1" applyAlignment="1">
      <alignment wrapText="1"/>
    </xf>
    <xf numFmtId="0" fontId="6" fillId="2" borderId="46" xfId="0" applyFont="1" applyFill="1" applyBorder="1" applyAlignment="1">
      <alignment wrapText="1"/>
    </xf>
    <xf numFmtId="0" fontId="5" fillId="12" borderId="70" xfId="0" applyFont="1" applyFill="1" applyBorder="1" applyAlignment="1">
      <alignment wrapText="1"/>
    </xf>
    <xf numFmtId="0" fontId="6" fillId="2" borderId="21" xfId="0" applyFont="1" applyFill="1" applyBorder="1" applyAlignment="1">
      <alignment wrapText="1"/>
    </xf>
    <xf numFmtId="0" fontId="5" fillId="12" borderId="95" xfId="0" applyFont="1" applyFill="1" applyBorder="1" applyAlignment="1">
      <alignment wrapText="1"/>
    </xf>
    <xf numFmtId="0" fontId="5" fillId="12" borderId="40" xfId="0" applyFont="1" applyFill="1" applyBorder="1" applyAlignment="1">
      <alignment wrapText="1"/>
    </xf>
    <xf numFmtId="0" fontId="5" fillId="2" borderId="40" xfId="0" applyFont="1" applyFill="1" applyBorder="1" applyAlignment="1">
      <alignment wrapText="1"/>
    </xf>
    <xf numFmtId="0" fontId="5" fillId="2" borderId="68" xfId="0" applyFont="1" applyFill="1" applyBorder="1" applyAlignment="1">
      <alignment wrapText="1"/>
    </xf>
    <xf numFmtId="0" fontId="6" fillId="8" borderId="95" xfId="0" applyFont="1" applyFill="1" applyBorder="1" applyAlignment="1">
      <alignment wrapText="1"/>
    </xf>
    <xf numFmtId="0" fontId="5" fillId="2" borderId="4" xfId="0" applyFont="1" applyFill="1" applyBorder="1" applyAlignment="1">
      <alignment wrapText="1"/>
    </xf>
    <xf numFmtId="0" fontId="43" fillId="13" borderId="16" xfId="0" applyFont="1" applyFill="1" applyBorder="1" applyAlignment="1">
      <alignment wrapText="1"/>
    </xf>
    <xf numFmtId="0" fontId="41" fillId="13" borderId="1" xfId="0" applyFont="1" applyFill="1" applyBorder="1" applyAlignment="1">
      <alignment wrapText="1"/>
    </xf>
    <xf numFmtId="0" fontId="5" fillId="2" borderId="48" xfId="0" applyFont="1" applyFill="1" applyBorder="1"/>
    <xf numFmtId="0" fontId="5" fillId="2" borderId="50" xfId="0" applyFont="1" applyFill="1" applyBorder="1"/>
    <xf numFmtId="0" fontId="46" fillId="15" borderId="45" xfId="0" applyFont="1" applyFill="1" applyBorder="1" applyAlignment="1">
      <alignment vertical="center" wrapText="1"/>
    </xf>
    <xf numFmtId="0" fontId="46" fillId="15" borderId="16" xfId="0" applyFont="1" applyFill="1" applyBorder="1" applyAlignment="1">
      <alignment vertical="center" wrapText="1"/>
    </xf>
    <xf numFmtId="0" fontId="46" fillId="15" borderId="18" xfId="0" applyFont="1" applyFill="1" applyBorder="1" applyAlignment="1">
      <alignment vertical="center" wrapText="1"/>
    </xf>
    <xf numFmtId="0" fontId="46" fillId="15" borderId="69" xfId="0" applyFont="1" applyFill="1" applyBorder="1" applyAlignment="1">
      <alignment vertical="center" wrapText="1"/>
    </xf>
    <xf numFmtId="0" fontId="46" fillId="15" borderId="17" xfId="0" applyFont="1" applyFill="1" applyBorder="1" applyAlignment="1">
      <alignment vertical="center" wrapText="1"/>
    </xf>
    <xf numFmtId="0" fontId="46" fillId="15" borderId="59" xfId="0" applyFont="1" applyFill="1" applyBorder="1" applyAlignment="1">
      <alignment vertical="center" wrapText="1"/>
    </xf>
    <xf numFmtId="0" fontId="46" fillId="15" borderId="46" xfId="0" applyFont="1" applyFill="1" applyBorder="1" applyAlignment="1">
      <alignment vertical="center" wrapText="1"/>
    </xf>
    <xf numFmtId="0" fontId="46" fillId="15" borderId="1" xfId="0" applyFont="1" applyFill="1" applyBorder="1" applyAlignment="1">
      <alignment vertical="center" wrapText="1"/>
    </xf>
    <xf numFmtId="0" fontId="4" fillId="2" borderId="46" xfId="0" applyFont="1" applyFill="1" applyBorder="1" applyAlignment="1">
      <alignment horizontal="center" vertical="center" wrapText="1"/>
    </xf>
    <xf numFmtId="0" fontId="4" fillId="0" borderId="49" xfId="0" applyFont="1" applyBorder="1" applyAlignment="1">
      <alignment horizontal="center" wrapText="1"/>
    </xf>
    <xf numFmtId="0" fontId="34" fillId="0" borderId="71" xfId="0" applyFont="1" applyBorder="1" applyAlignment="1">
      <alignment horizontal="center" wrapText="1"/>
    </xf>
    <xf numFmtId="0" fontId="6" fillId="0" borderId="95" xfId="0" applyFont="1" applyBorder="1" applyAlignment="1">
      <alignment horizontal="center" vertical="center" wrapText="1"/>
    </xf>
    <xf numFmtId="0" fontId="8" fillId="0" borderId="22" xfId="0" applyFont="1" applyBorder="1" applyAlignment="1">
      <alignment horizontal="justify" vertical="center" wrapText="1"/>
    </xf>
    <xf numFmtId="3" fontId="11" fillId="0" borderId="22" xfId="0" applyNumberFormat="1" applyFont="1" applyBorder="1" applyAlignment="1">
      <alignment horizontal="justify" vertical="center" wrapText="1"/>
    </xf>
    <xf numFmtId="3" fontId="49" fillId="0" borderId="22" xfId="0" applyNumberFormat="1" applyFont="1" applyBorder="1" applyAlignment="1">
      <alignment horizontal="center" vertical="center" wrapText="1"/>
    </xf>
    <xf numFmtId="3" fontId="6" fillId="0" borderId="22" xfId="0" applyNumberFormat="1" applyFont="1" applyBorder="1" applyAlignment="1">
      <alignment horizontal="center" vertical="center" wrapText="1"/>
    </xf>
    <xf numFmtId="0" fontId="49" fillId="0" borderId="22" xfId="0" applyFont="1" applyBorder="1" applyAlignment="1">
      <alignment horizontal="center" vertical="center" wrapText="1"/>
    </xf>
    <xf numFmtId="0" fontId="47" fillId="0" borderId="23" xfId="0" applyFont="1" applyBorder="1" applyAlignment="1">
      <alignment horizontal="center" vertical="center" wrapText="1"/>
    </xf>
    <xf numFmtId="3" fontId="4" fillId="0" borderId="7" xfId="0" applyNumberFormat="1" applyFont="1" applyBorder="1" applyAlignment="1">
      <alignment horizontal="justify" vertical="center" wrapText="1"/>
    </xf>
    <xf numFmtId="3" fontId="4" fillId="0" borderId="7" xfId="0" applyNumberFormat="1" applyFont="1" applyBorder="1" applyAlignment="1">
      <alignment horizontal="center" vertical="center" wrapText="1"/>
    </xf>
    <xf numFmtId="3" fontId="8" fillId="0" borderId="7" xfId="0" applyNumberFormat="1" applyFont="1" applyBorder="1" applyAlignment="1">
      <alignment horizontal="justify" vertical="center" wrapText="1"/>
    </xf>
    <xf numFmtId="0" fontId="4" fillId="0" borderId="49" xfId="0" applyFont="1" applyBorder="1" applyAlignment="1">
      <alignment horizontal="center" vertical="center" wrapText="1"/>
    </xf>
    <xf numFmtId="0" fontId="8" fillId="0" borderId="14" xfId="0" applyFont="1" applyBorder="1" applyAlignment="1">
      <alignment horizontal="justify" vertical="center" wrapText="1"/>
    </xf>
    <xf numFmtId="3" fontId="4" fillId="0" borderId="14" xfId="0" applyNumberFormat="1" applyFont="1" applyBorder="1" applyAlignment="1">
      <alignment horizontal="justify" vertical="center" wrapText="1"/>
    </xf>
    <xf numFmtId="3" fontId="4" fillId="0" borderId="14" xfId="0" applyNumberFormat="1" applyFont="1" applyBorder="1" applyAlignment="1">
      <alignment horizontal="center" vertical="center" wrapText="1"/>
    </xf>
    <xf numFmtId="3" fontId="3" fillId="12" borderId="20" xfId="0" applyNumberFormat="1" applyFont="1" applyFill="1" applyBorder="1" applyAlignment="1">
      <alignment horizontal="center" vertical="center" wrapText="1"/>
    </xf>
    <xf numFmtId="0" fontId="3" fillId="12" borderId="20" xfId="0" applyFont="1" applyFill="1" applyBorder="1" applyAlignment="1">
      <alignment horizontal="center" vertical="center" wrapText="1"/>
    </xf>
    <xf numFmtId="0" fontId="4" fillId="12" borderId="57" xfId="0" applyFont="1" applyFill="1" applyBorder="1" applyAlignment="1">
      <alignment horizontal="center" vertical="center" wrapText="1"/>
    </xf>
    <xf numFmtId="2" fontId="5" fillId="2" borderId="54" xfId="0" applyNumberFormat="1" applyFont="1" applyFill="1" applyBorder="1" applyAlignment="1">
      <alignment vertical="center" wrapText="1"/>
    </xf>
    <xf numFmtId="2" fontId="5" fillId="2" borderId="10"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2" fontId="5" fillId="2" borderId="32" xfId="0" applyNumberFormat="1" applyFont="1" applyFill="1" applyBorder="1" applyAlignment="1">
      <alignment horizontal="center" vertical="center" wrapText="1"/>
    </xf>
    <xf numFmtId="0" fontId="5" fillId="2" borderId="55" xfId="0" applyFont="1" applyFill="1" applyBorder="1" applyAlignment="1">
      <alignment horizontal="center" vertical="center" wrapText="1"/>
    </xf>
    <xf numFmtId="2" fontId="5" fillId="2" borderId="48" xfId="0" applyNumberFormat="1" applyFont="1" applyFill="1" applyBorder="1" applyAlignment="1">
      <alignment vertical="center" wrapText="1"/>
    </xf>
    <xf numFmtId="2" fontId="5" fillId="2" borderId="7"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42" xfId="0" applyFont="1" applyFill="1" applyBorder="1" applyAlignment="1">
      <alignment horizontal="center" vertical="center" wrapText="1"/>
    </xf>
    <xf numFmtId="2" fontId="5" fillId="2" borderId="26" xfId="0" applyNumberFormat="1" applyFont="1" applyFill="1" applyBorder="1" applyAlignment="1">
      <alignment horizontal="center" vertical="center" wrapText="1"/>
    </xf>
    <xf numFmtId="2" fontId="5" fillId="2" borderId="50" xfId="0" applyNumberFormat="1" applyFont="1" applyFill="1" applyBorder="1" applyAlignment="1">
      <alignment vertical="center" wrapText="1"/>
    </xf>
    <xf numFmtId="2" fontId="5" fillId="2" borderId="29" xfId="0" applyNumberFormat="1"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51" xfId="0" applyFont="1" applyFill="1" applyBorder="1" applyAlignment="1">
      <alignment horizontal="center" vertical="center" wrapText="1"/>
    </xf>
    <xf numFmtId="2" fontId="5" fillId="2" borderId="30" xfId="0" applyNumberFormat="1" applyFont="1" applyFill="1" applyBorder="1" applyAlignment="1">
      <alignment horizontal="center" vertical="center" wrapText="1"/>
    </xf>
    <xf numFmtId="2" fontId="6" fillId="2" borderId="48" xfId="0" applyNumberFormat="1" applyFont="1" applyFill="1" applyBorder="1" applyAlignment="1">
      <alignment vertical="center" wrapText="1"/>
    </xf>
    <xf numFmtId="2" fontId="5" fillId="2" borderId="27" xfId="0" applyNumberFormat="1" applyFont="1" applyFill="1" applyBorder="1" applyAlignment="1">
      <alignment horizontal="center" vertical="center" wrapText="1"/>
    </xf>
    <xf numFmtId="0" fontId="5" fillId="2" borderId="27" xfId="0" applyFont="1" applyFill="1" applyBorder="1" applyAlignment="1">
      <alignment horizontal="center" vertical="center" wrapText="1"/>
    </xf>
    <xf numFmtId="2" fontId="6" fillId="0" borderId="54" xfId="0" applyNumberFormat="1" applyFont="1" applyBorder="1" applyAlignment="1">
      <alignment vertical="top" wrapText="1"/>
    </xf>
    <xf numFmtId="2" fontId="6" fillId="0" borderId="48" xfId="0" applyNumberFormat="1" applyFont="1" applyBorder="1" applyAlignment="1">
      <alignment vertical="top" wrapText="1"/>
    </xf>
    <xf numFmtId="2" fontId="6" fillId="2" borderId="49" xfId="0" applyNumberFormat="1" applyFont="1" applyFill="1" applyBorder="1" applyAlignment="1">
      <alignment horizontal="center" vertical="center" wrapText="1"/>
    </xf>
    <xf numFmtId="2" fontId="6" fillId="2" borderId="14" xfId="0" applyNumberFormat="1" applyFont="1" applyFill="1" applyBorder="1" applyAlignment="1">
      <alignment horizontal="center" vertical="center" wrapText="1"/>
    </xf>
    <xf numFmtId="2" fontId="5" fillId="0" borderId="0" xfId="0" applyNumberFormat="1" applyFont="1"/>
    <xf numFmtId="9" fontId="0" fillId="0" borderId="10" xfId="0" applyNumberFormat="1" applyBorder="1"/>
    <xf numFmtId="0" fontId="51" fillId="0" borderId="10" xfId="0" applyFont="1" applyBorder="1"/>
    <xf numFmtId="0" fontId="6" fillId="0" borderId="5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4" xfId="0" applyFont="1" applyBorder="1" applyAlignment="1">
      <alignment horizontal="center" vertical="center" wrapText="1"/>
    </xf>
    <xf numFmtId="0" fontId="5" fillId="13" borderId="62" xfId="0" applyFont="1" applyFill="1" applyBorder="1" applyAlignment="1">
      <alignment horizontal="left" vertical="top" wrapText="1"/>
    </xf>
    <xf numFmtId="0" fontId="5" fillId="13" borderId="35" xfId="0" applyFont="1" applyFill="1" applyBorder="1" applyAlignment="1">
      <alignment horizontal="left" vertical="top" wrapText="1"/>
    </xf>
    <xf numFmtId="0" fontId="11" fillId="13" borderId="54" xfId="0" applyFont="1" applyFill="1" applyBorder="1" applyAlignment="1">
      <alignment horizontal="left" vertical="top" wrapText="1"/>
    </xf>
    <xf numFmtId="0" fontId="11" fillId="13" borderId="33" xfId="0" applyFont="1" applyFill="1" applyBorder="1" applyAlignment="1">
      <alignment horizontal="left" vertical="top" wrapText="1"/>
    </xf>
    <xf numFmtId="0" fontId="11" fillId="13" borderId="10" xfId="0" applyFont="1" applyFill="1" applyBorder="1" applyAlignment="1">
      <alignment horizontal="left" vertical="top" wrapText="1"/>
    </xf>
    <xf numFmtId="0" fontId="11" fillId="13" borderId="55" xfId="0" applyFont="1" applyFill="1" applyBorder="1" applyAlignment="1">
      <alignment horizontal="left" vertical="top" wrapText="1"/>
    </xf>
    <xf numFmtId="0" fontId="11" fillId="13" borderId="32" xfId="0" applyFont="1" applyFill="1" applyBorder="1" applyAlignment="1">
      <alignment horizontal="left" vertical="top" wrapText="1"/>
    </xf>
    <xf numFmtId="0" fontId="11" fillId="13" borderId="98" xfId="0" applyFont="1" applyFill="1" applyBorder="1" applyAlignment="1">
      <alignment horizontal="left" vertical="top" wrapText="1"/>
    </xf>
    <xf numFmtId="0" fontId="5" fillId="2" borderId="38" xfId="0" applyFont="1" applyFill="1" applyBorder="1" applyAlignment="1">
      <alignment horizontal="left" vertical="top" wrapText="1"/>
    </xf>
    <xf numFmtId="0" fontId="5" fillId="7" borderId="48" xfId="0" applyFont="1" applyFill="1" applyBorder="1" applyAlignment="1">
      <alignment horizontal="left" vertical="top" wrapText="1"/>
    </xf>
    <xf numFmtId="0" fontId="5" fillId="7" borderId="27" xfId="0" applyFont="1" applyFill="1" applyBorder="1" applyAlignment="1">
      <alignment horizontal="left" vertical="top" wrapText="1"/>
    </xf>
    <xf numFmtId="0" fontId="5" fillId="2" borderId="48" xfId="0" applyFont="1" applyFill="1" applyBorder="1" applyAlignment="1">
      <alignment horizontal="left" vertical="top" wrapText="1"/>
    </xf>
    <xf numFmtId="0" fontId="5" fillId="2" borderId="96" xfId="0" applyFont="1" applyFill="1" applyBorder="1" applyAlignment="1">
      <alignment horizontal="left" vertical="top" wrapText="1"/>
    </xf>
    <xf numFmtId="0" fontId="5" fillId="7" borderId="50" xfId="0" applyFont="1" applyFill="1" applyBorder="1" applyAlignment="1">
      <alignment horizontal="left" vertical="top" wrapText="1"/>
    </xf>
    <xf numFmtId="0" fontId="5" fillId="7" borderId="31" xfId="0" applyFont="1" applyFill="1" applyBorder="1" applyAlignment="1">
      <alignment horizontal="left" vertical="top" wrapText="1"/>
    </xf>
    <xf numFmtId="0" fontId="5" fillId="2" borderId="97" xfId="0" applyFont="1" applyFill="1" applyBorder="1" applyAlignment="1">
      <alignment horizontal="left" vertical="top" wrapText="1"/>
    </xf>
    <xf numFmtId="0" fontId="11" fillId="13" borderId="26" xfId="0" applyFont="1" applyFill="1" applyBorder="1" applyAlignment="1">
      <alignment horizontal="center" vertical="center" wrapText="1"/>
    </xf>
    <xf numFmtId="0" fontId="5" fillId="13" borderId="38" xfId="0" applyFont="1" applyFill="1" applyBorder="1" applyAlignment="1">
      <alignment horizontal="left" vertical="top" wrapText="1"/>
    </xf>
    <xf numFmtId="0" fontId="11" fillId="13" borderId="65" xfId="0" applyFont="1" applyFill="1" applyBorder="1" applyAlignment="1">
      <alignment horizontal="left" vertical="top" wrapText="1"/>
    </xf>
    <xf numFmtId="0" fontId="11" fillId="13" borderId="7" xfId="0" applyFont="1" applyFill="1" applyBorder="1" applyAlignment="1">
      <alignment horizontal="left" vertical="top" wrapText="1"/>
    </xf>
    <xf numFmtId="0" fontId="11" fillId="13" borderId="42" xfId="0" applyFont="1" applyFill="1" applyBorder="1" applyAlignment="1">
      <alignment horizontal="left" vertical="top" wrapText="1"/>
    </xf>
    <xf numFmtId="0" fontId="11" fillId="13" borderId="27" xfId="0" applyFont="1" applyFill="1" applyBorder="1" applyAlignment="1">
      <alignment horizontal="left" vertical="top" wrapText="1"/>
    </xf>
    <xf numFmtId="0" fontId="11" fillId="13" borderId="26" xfId="0" applyFont="1" applyFill="1" applyBorder="1" applyAlignment="1">
      <alignment horizontal="left" vertical="top" wrapText="1"/>
    </xf>
    <xf numFmtId="0" fontId="11" fillId="13" borderId="48" xfId="0" applyFont="1" applyFill="1" applyBorder="1" applyAlignment="1">
      <alignment horizontal="left" vertical="top" wrapText="1"/>
    </xf>
    <xf numFmtId="0" fontId="5" fillId="7" borderId="7" xfId="0" applyFont="1" applyFill="1" applyBorder="1" applyAlignment="1">
      <alignment horizontal="left" vertical="top" wrapText="1"/>
    </xf>
    <xf numFmtId="0" fontId="5" fillId="7" borderId="29" xfId="0" applyFont="1" applyFill="1" applyBorder="1" applyAlignment="1">
      <alignment horizontal="left" vertical="top" wrapText="1"/>
    </xf>
    <xf numFmtId="0" fontId="5" fillId="2" borderId="44" xfId="0" applyFont="1" applyFill="1" applyBorder="1" applyAlignment="1">
      <alignment horizontal="center" vertical="center" wrapText="1"/>
    </xf>
    <xf numFmtId="0" fontId="5" fillId="7" borderId="49" xfId="0" applyFont="1" applyFill="1" applyBorder="1" applyAlignment="1">
      <alignment horizontal="left" vertical="top" wrapText="1"/>
    </xf>
    <xf numFmtId="0" fontId="5" fillId="7" borderId="14" xfId="0" applyFont="1" applyFill="1" applyBorder="1" applyAlignment="1">
      <alignment horizontal="left" vertical="top" wrapText="1"/>
    </xf>
    <xf numFmtId="0" fontId="5" fillId="7" borderId="25" xfId="0" applyFont="1" applyFill="1" applyBorder="1" applyAlignment="1">
      <alignment horizontal="left" vertical="top" wrapText="1"/>
    </xf>
    <xf numFmtId="0" fontId="5" fillId="2" borderId="49" xfId="0" applyFont="1" applyFill="1" applyBorder="1" applyAlignment="1">
      <alignment horizontal="left" vertical="top" wrapText="1"/>
    </xf>
    <xf numFmtId="0" fontId="5" fillId="13" borderId="66" xfId="0" applyFont="1" applyFill="1" applyBorder="1" applyAlignment="1">
      <alignment horizontal="left" vertical="top" wrapText="1"/>
    </xf>
    <xf numFmtId="0" fontId="11" fillId="13" borderId="66" xfId="0" applyFont="1" applyFill="1" applyBorder="1" applyAlignment="1">
      <alignment horizontal="left" vertical="top" wrapText="1"/>
    </xf>
    <xf numFmtId="0" fontId="5" fillId="2" borderId="65" xfId="0" applyFont="1" applyFill="1" applyBorder="1" applyAlignment="1">
      <alignment horizontal="left" vertical="top" wrapText="1"/>
    </xf>
    <xf numFmtId="0" fontId="5" fillId="2" borderId="27" xfId="0" applyFont="1" applyFill="1" applyBorder="1" applyAlignment="1">
      <alignment horizontal="left" vertical="top" wrapText="1"/>
    </xf>
    <xf numFmtId="0" fontId="11" fillId="13" borderId="73" xfId="0" applyFont="1" applyFill="1" applyBorder="1" applyAlignment="1">
      <alignment horizontal="center" vertical="center" wrapText="1"/>
    </xf>
    <xf numFmtId="0" fontId="5" fillId="13" borderId="43" xfId="0" applyFont="1" applyFill="1" applyBorder="1" applyAlignment="1">
      <alignment horizontal="left" vertical="top" wrapText="1"/>
    </xf>
    <xf numFmtId="0" fontId="5" fillId="13" borderId="34" xfId="0" applyFont="1" applyFill="1" applyBorder="1" applyAlignment="1">
      <alignment horizontal="left" vertical="top" wrapText="1"/>
    </xf>
    <xf numFmtId="0" fontId="5" fillId="13" borderId="73" xfId="0" applyFont="1" applyFill="1" applyBorder="1" applyAlignment="1">
      <alignment horizontal="left" vertical="top" wrapText="1"/>
    </xf>
    <xf numFmtId="0" fontId="11" fillId="13" borderId="50" xfId="0" applyFont="1" applyFill="1" applyBorder="1" applyAlignment="1">
      <alignment horizontal="left" vertical="top" wrapText="1"/>
    </xf>
    <xf numFmtId="0" fontId="11" fillId="13" borderId="31" xfId="0" applyFont="1" applyFill="1" applyBorder="1" applyAlignment="1">
      <alignment horizontal="left" vertical="top" wrapText="1"/>
    </xf>
    <xf numFmtId="0" fontId="11" fillId="13" borderId="29" xfId="0" applyFont="1" applyFill="1" applyBorder="1" applyAlignment="1">
      <alignment horizontal="left" vertical="top" wrapText="1"/>
    </xf>
    <xf numFmtId="0" fontId="11" fillId="13" borderId="51" xfId="0" applyFont="1" applyFill="1" applyBorder="1" applyAlignment="1">
      <alignment horizontal="left" vertical="top" wrapText="1"/>
    </xf>
    <xf numFmtId="0" fontId="11" fillId="13" borderId="30" xfId="0" applyFont="1" applyFill="1" applyBorder="1" applyAlignment="1">
      <alignment horizontal="left" vertical="top" wrapText="1"/>
    </xf>
    <xf numFmtId="0" fontId="11" fillId="13" borderId="97" xfId="0" applyFont="1" applyFill="1" applyBorder="1" applyAlignment="1">
      <alignment horizontal="left" vertical="top" wrapText="1"/>
    </xf>
    <xf numFmtId="0" fontId="5" fillId="2" borderId="73" xfId="0" applyFont="1" applyFill="1" applyBorder="1" applyAlignment="1">
      <alignment horizontal="left" vertical="top" wrapText="1"/>
    </xf>
    <xf numFmtId="0" fontId="5" fillId="2" borderId="53" xfId="0" applyFont="1" applyFill="1" applyBorder="1" applyAlignment="1">
      <alignment horizontal="center" vertical="center" wrapText="1"/>
    </xf>
    <xf numFmtId="0" fontId="5" fillId="2" borderId="25" xfId="0" applyFont="1" applyFill="1" applyBorder="1" applyAlignment="1">
      <alignment horizontal="left" vertical="top" wrapText="1"/>
    </xf>
    <xf numFmtId="0" fontId="5" fillId="2" borderId="111" xfId="0" applyFont="1" applyFill="1" applyBorder="1" applyAlignment="1">
      <alignment horizontal="left" vertical="top" wrapText="1"/>
    </xf>
    <xf numFmtId="0" fontId="5" fillId="2" borderId="60" xfId="0" applyFont="1" applyFill="1" applyBorder="1" applyAlignment="1">
      <alignment wrapText="1"/>
    </xf>
    <xf numFmtId="0" fontId="5" fillId="2" borderId="38" xfId="0" applyFont="1" applyFill="1" applyBorder="1" applyAlignment="1">
      <alignment wrapText="1"/>
    </xf>
    <xf numFmtId="0" fontId="5" fillId="2" borderId="60" xfId="0" applyFont="1" applyFill="1" applyBorder="1" applyAlignment="1">
      <alignment horizontal="center" vertical="top" wrapText="1"/>
    </xf>
    <xf numFmtId="0" fontId="5" fillId="7" borderId="48" xfId="0" applyFont="1" applyFill="1" applyBorder="1" applyAlignment="1">
      <alignment horizontal="center" vertical="top" wrapText="1"/>
    </xf>
    <xf numFmtId="0" fontId="5" fillId="7" borderId="7"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42" xfId="0" applyFont="1" applyFill="1" applyBorder="1" applyAlignment="1">
      <alignment horizontal="center" vertical="top" wrapText="1"/>
    </xf>
    <xf numFmtId="0" fontId="5" fillId="7" borderId="27" xfId="0" applyFont="1" applyFill="1" applyBorder="1" applyAlignment="1">
      <alignment horizontal="center" vertical="top" wrapText="1"/>
    </xf>
    <xf numFmtId="0" fontId="5" fillId="2" borderId="26" xfId="0" applyFont="1" applyFill="1" applyBorder="1" applyAlignment="1">
      <alignment horizontal="center" vertical="top" wrapText="1"/>
    </xf>
    <xf numFmtId="0" fontId="5" fillId="2" borderId="48" xfId="0" applyFont="1" applyFill="1" applyBorder="1" applyAlignment="1">
      <alignment horizontal="center" vertical="top" wrapText="1"/>
    </xf>
    <xf numFmtId="0" fontId="5" fillId="2" borderId="27" xfId="0" applyFont="1" applyFill="1" applyBorder="1" applyAlignment="1">
      <alignment horizontal="center" vertical="top" wrapText="1"/>
    </xf>
    <xf numFmtId="0" fontId="5" fillId="2" borderId="0" xfId="0" applyFont="1" applyFill="1" applyAlignment="1">
      <alignment wrapText="1"/>
    </xf>
    <xf numFmtId="0" fontId="5" fillId="2" borderId="62" xfId="0" applyFont="1" applyFill="1" applyBorder="1" applyAlignment="1">
      <alignment horizontal="center" vertical="center" wrapText="1"/>
    </xf>
    <xf numFmtId="0" fontId="5" fillId="7" borderId="54" xfId="0" applyFont="1" applyFill="1" applyBorder="1" applyAlignment="1">
      <alignment wrapText="1"/>
    </xf>
    <xf numFmtId="0" fontId="5" fillId="7" borderId="33" xfId="0" applyFont="1" applyFill="1" applyBorder="1" applyAlignment="1">
      <alignment wrapText="1"/>
    </xf>
    <xf numFmtId="0" fontId="5" fillId="2" borderId="55" xfId="0" applyFont="1" applyFill="1" applyBorder="1" applyAlignment="1">
      <alignment wrapText="1"/>
    </xf>
    <xf numFmtId="0" fontId="5" fillId="2" borderId="32" xfId="0" applyFont="1" applyFill="1" applyBorder="1" applyAlignment="1">
      <alignment wrapText="1"/>
    </xf>
    <xf numFmtId="0" fontId="5" fillId="2" borderId="54" xfId="0" applyFont="1" applyFill="1" applyBorder="1" applyAlignment="1">
      <alignment wrapText="1"/>
    </xf>
    <xf numFmtId="0" fontId="5" fillId="2" borderId="33" xfId="0" applyFont="1" applyFill="1" applyBorder="1" applyAlignment="1">
      <alignment wrapText="1"/>
    </xf>
    <xf numFmtId="0" fontId="5" fillId="2" borderId="49" xfId="0" applyFont="1" applyFill="1" applyBorder="1" applyAlignment="1">
      <alignment wrapText="1"/>
    </xf>
    <xf numFmtId="0" fontId="5" fillId="2" borderId="111" xfId="0" applyFont="1" applyFill="1" applyBorder="1" applyAlignment="1">
      <alignment wrapText="1"/>
    </xf>
    <xf numFmtId="0" fontId="27" fillId="15" borderId="16" xfId="0" applyFont="1" applyFill="1" applyBorder="1" applyAlignment="1">
      <alignment wrapText="1"/>
    </xf>
    <xf numFmtId="0" fontId="27" fillId="15" borderId="18" xfId="0" applyFont="1" applyFill="1" applyBorder="1" applyAlignment="1">
      <alignment wrapText="1"/>
    </xf>
    <xf numFmtId="0" fontId="4" fillId="0" borderId="39" xfId="0" applyFont="1" applyBorder="1" applyAlignment="1">
      <alignment horizontal="center" vertical="center" wrapText="1"/>
    </xf>
    <xf numFmtId="0" fontId="8" fillId="0" borderId="68" xfId="0" applyFont="1" applyBorder="1" applyAlignment="1">
      <alignment horizontal="justify" vertical="center" wrapText="1"/>
    </xf>
    <xf numFmtId="0" fontId="4" fillId="0" borderId="2" xfId="0" applyFont="1" applyBorder="1" applyAlignment="1">
      <alignment vertical="center" wrapText="1"/>
    </xf>
    <xf numFmtId="0" fontId="4" fillId="0" borderId="16" xfId="0" applyFont="1" applyBorder="1" applyAlignment="1">
      <alignment horizontal="center" vertical="center" wrapText="1"/>
    </xf>
    <xf numFmtId="0" fontId="8" fillId="0" borderId="69"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55" fillId="0" borderId="2" xfId="0" applyFont="1" applyBorder="1" applyAlignment="1">
      <alignment horizontal="center" vertical="center" wrapText="1"/>
    </xf>
    <xf numFmtId="0" fontId="55" fillId="0" borderId="5" xfId="0" applyFont="1" applyBorder="1" applyAlignment="1">
      <alignment horizontal="center" vertical="center" wrapText="1"/>
    </xf>
    <xf numFmtId="0" fontId="57" fillId="0" borderId="7" xfId="0" applyFont="1" applyBorder="1" applyAlignment="1">
      <alignment horizontal="left" vertical="top" wrapText="1"/>
    </xf>
    <xf numFmtId="0" fontId="58" fillId="0" borderId="7" xfId="0" applyFont="1" applyBorder="1" applyAlignment="1">
      <alignment horizontal="left" vertical="top" wrapText="1"/>
    </xf>
    <xf numFmtId="0" fontId="55" fillId="0" borderId="7" xfId="0" applyFont="1" applyBorder="1" applyAlignment="1">
      <alignment horizontal="left" vertical="top" wrapText="1"/>
    </xf>
    <xf numFmtId="0" fontId="3" fillId="0" borderId="7" xfId="0" applyFont="1" applyBorder="1" applyAlignment="1">
      <alignment horizontal="left" vertical="top" wrapText="1"/>
    </xf>
    <xf numFmtId="0" fontId="4" fillId="0" borderId="10" xfId="0" applyFont="1" applyBorder="1" applyAlignment="1">
      <alignment horizontal="left" vertical="center" wrapText="1" inden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xf>
    <xf numFmtId="0" fontId="3" fillId="2" borderId="7" xfId="0" applyFont="1" applyFill="1" applyBorder="1" applyAlignment="1">
      <alignment horizontal="center" vertical="center" wrapText="1"/>
    </xf>
    <xf numFmtId="0" fontId="3" fillId="2" borderId="7" xfId="0" applyFont="1" applyFill="1" applyBorder="1" applyAlignment="1">
      <alignment vertical="center" wrapText="1"/>
    </xf>
    <xf numFmtId="14" fontId="3" fillId="0" borderId="7" xfId="0" applyNumberFormat="1" applyFont="1" applyBorder="1" applyAlignment="1">
      <alignment horizontal="center" vertical="center" wrapText="1"/>
    </xf>
    <xf numFmtId="0" fontId="3" fillId="0" borderId="0" xfId="0" applyFont="1" applyAlignment="1">
      <alignment horizontal="justify" vertical="center"/>
    </xf>
    <xf numFmtId="0" fontId="37" fillId="0" borderId="7" xfId="0" applyFont="1" applyBorder="1" applyAlignment="1">
      <alignment horizontal="center" vertical="center" wrapText="1"/>
    </xf>
    <xf numFmtId="43" fontId="4" fillId="0" borderId="7" xfId="2" applyFont="1" applyBorder="1" applyAlignment="1">
      <alignment horizontal="center" vertical="center" wrapText="1"/>
    </xf>
    <xf numFmtId="0" fontId="35" fillId="0" borderId="7" xfId="0" applyFont="1" applyBorder="1" applyAlignment="1">
      <alignment horizontal="center" vertical="center" wrapText="1"/>
    </xf>
    <xf numFmtId="0" fontId="4" fillId="0" borderId="7" xfId="0" applyFont="1" applyBorder="1" applyAlignment="1">
      <alignment horizontal="justify" vertical="center"/>
    </xf>
    <xf numFmtId="0" fontId="4" fillId="0" borderId="7" xfId="0" applyFont="1" applyBorder="1" applyAlignment="1">
      <alignment horizontal="center"/>
    </xf>
    <xf numFmtId="2" fontId="4" fillId="0" borderId="7" xfId="0" applyNumberFormat="1" applyFont="1" applyBorder="1" applyAlignment="1">
      <alignment horizontal="center" wrapText="1"/>
    </xf>
    <xf numFmtId="0" fontId="4" fillId="0" borderId="7" xfId="0" applyFont="1" applyBorder="1" applyAlignment="1">
      <alignment horizontal="center" vertical="top"/>
    </xf>
    <xf numFmtId="0" fontId="3" fillId="0" borderId="7" xfId="0" applyFont="1" applyBorder="1" applyAlignment="1">
      <alignment vertical="top"/>
    </xf>
    <xf numFmtId="14" fontId="3" fillId="0" borderId="7" xfId="0" applyNumberFormat="1" applyFont="1" applyBorder="1" applyAlignment="1">
      <alignment horizontal="center"/>
    </xf>
    <xf numFmtId="164" fontId="4" fillId="0" borderId="7" xfId="3" applyFont="1" applyBorder="1" applyAlignment="1">
      <alignment vertical="center"/>
    </xf>
    <xf numFmtId="0" fontId="3" fillId="0" borderId="7" xfId="0" applyFont="1" applyBorder="1" applyAlignment="1">
      <alignment horizontal="center"/>
    </xf>
    <xf numFmtId="14" fontId="3" fillId="0" borderId="7" xfId="0" applyNumberFormat="1" applyFont="1" applyBorder="1" applyAlignment="1">
      <alignment horizontal="center" vertical="top" wrapText="1"/>
    </xf>
    <xf numFmtId="0" fontId="4" fillId="0" borderId="7" xfId="0" applyFont="1" applyBorder="1" applyAlignment="1">
      <alignment horizontal="justify" vertical="center" wrapText="1"/>
    </xf>
    <xf numFmtId="0" fontId="4" fillId="0" borderId="7" xfId="0" applyFont="1" applyBorder="1" applyAlignment="1">
      <alignment vertical="top"/>
    </xf>
    <xf numFmtId="0" fontId="3" fillId="0" borderId="7" xfId="0" applyFont="1" applyBorder="1"/>
    <xf numFmtId="0" fontId="4" fillId="0" borderId="7" xfId="0" applyFont="1" applyBorder="1" applyAlignment="1">
      <alignment horizontal="right" vertical="center"/>
    </xf>
    <xf numFmtId="43" fontId="4" fillId="0" borderId="7" xfId="2" applyFont="1" applyBorder="1" applyAlignment="1">
      <alignment horizontal="center"/>
    </xf>
    <xf numFmtId="0" fontId="6" fillId="0" borderId="7" xfId="0" applyFont="1" applyBorder="1" applyAlignment="1">
      <alignment vertical="center" wrapText="1"/>
    </xf>
    <xf numFmtId="0" fontId="4" fillId="0" borderId="67" xfId="0" applyFont="1" applyBorder="1"/>
    <xf numFmtId="0" fontId="4" fillId="0" borderId="0" xfId="0" applyFont="1" applyAlignment="1">
      <alignment horizontal="right"/>
    </xf>
    <xf numFmtId="0" fontId="3" fillId="0" borderId="0" xfId="0" applyFont="1" applyAlignment="1">
      <alignment horizontal="center"/>
    </xf>
    <xf numFmtId="0" fontId="3" fillId="0" borderId="7" xfId="0" applyFont="1" applyBorder="1" applyAlignment="1">
      <alignment horizontal="center" vertical="center" wrapText="1"/>
    </xf>
    <xf numFmtId="0" fontId="3" fillId="0" borderId="7" xfId="0" applyFont="1" applyBorder="1" applyAlignment="1">
      <alignment horizontal="center" vertical="top" wrapText="1"/>
    </xf>
    <xf numFmtId="0" fontId="3" fillId="0" borderId="0" xfId="0" applyFont="1" applyAlignment="1">
      <alignment horizontal="center" vertical="center"/>
    </xf>
    <xf numFmtId="0" fontId="3" fillId="0" borderId="28" xfId="0" applyFont="1" applyBorder="1" applyAlignment="1">
      <alignment horizontal="center" vertical="center" wrapText="1"/>
    </xf>
    <xf numFmtId="0" fontId="3" fillId="0" borderId="0" xfId="0" applyFont="1" applyAlignment="1">
      <alignment horizontal="left" wrapText="1"/>
    </xf>
    <xf numFmtId="0" fontId="2" fillId="0" borderId="28" xfId="0" applyFont="1" applyBorder="1" applyAlignment="1">
      <alignment horizontal="center" vertical="center" wrapText="1"/>
    </xf>
    <xf numFmtId="0" fontId="4" fillId="0" borderId="0" xfId="0" applyFont="1" applyAlignment="1">
      <alignment horizontal="right" vertical="center" wrapText="1"/>
    </xf>
    <xf numFmtId="0" fontId="4" fillId="0" borderId="0" xfId="0" applyFont="1" applyAlignment="1">
      <alignment horizontal="right"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8"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right" vertical="top"/>
    </xf>
    <xf numFmtId="0" fontId="2" fillId="0" borderId="67" xfId="0" applyFont="1" applyBorder="1" applyAlignment="1">
      <alignment horizontal="center" vertical="center"/>
    </xf>
    <xf numFmtId="0" fontId="2" fillId="0" borderId="0" xfId="0" applyFont="1" applyAlignment="1">
      <alignment horizontal="center" vertical="center"/>
    </xf>
    <xf numFmtId="0" fontId="3" fillId="2" borderId="30" xfId="0" applyFont="1" applyFill="1" applyBorder="1" applyAlignment="1">
      <alignment horizontal="left" vertical="top"/>
    </xf>
    <xf numFmtId="0" fontId="3" fillId="2" borderId="34" xfId="0" applyFont="1" applyFill="1" applyBorder="1" applyAlignment="1">
      <alignment horizontal="left" vertical="top"/>
    </xf>
    <xf numFmtId="0" fontId="3" fillId="2" borderId="31" xfId="0" applyFont="1" applyFill="1" applyBorder="1" applyAlignment="1">
      <alignment horizontal="left" vertical="top"/>
    </xf>
    <xf numFmtId="0" fontId="3" fillId="2" borderId="30" xfId="0" applyFont="1" applyFill="1" applyBorder="1" applyAlignment="1">
      <alignment vertical="top" wrapText="1"/>
    </xf>
    <xf numFmtId="0" fontId="3" fillId="2" borderId="34" xfId="0" applyFont="1" applyFill="1" applyBorder="1" applyAlignment="1">
      <alignment vertical="top" wrapText="1"/>
    </xf>
    <xf numFmtId="0" fontId="3" fillId="2" borderId="31" xfId="0" applyFont="1" applyFill="1" applyBorder="1" applyAlignment="1">
      <alignment vertical="top" wrapText="1"/>
    </xf>
    <xf numFmtId="0" fontId="3" fillId="2" borderId="30" xfId="0" applyFont="1" applyFill="1" applyBorder="1" applyAlignment="1">
      <alignment horizontal="left" vertical="top" wrapText="1"/>
    </xf>
    <xf numFmtId="0" fontId="3" fillId="2" borderId="34" xfId="0" applyFont="1" applyFill="1" applyBorder="1" applyAlignment="1">
      <alignment horizontal="left" vertical="top" wrapText="1"/>
    </xf>
    <xf numFmtId="0" fontId="3" fillId="2" borderId="31" xfId="0" applyFont="1" applyFill="1" applyBorder="1" applyAlignment="1">
      <alignment horizontal="left" vertical="top" wrapText="1"/>
    </xf>
    <xf numFmtId="0" fontId="6" fillId="0" borderId="65" xfId="0" applyFont="1" applyBorder="1" applyAlignment="1">
      <alignment horizontal="center" vertical="center" wrapText="1"/>
    </xf>
    <xf numFmtId="0" fontId="6" fillId="0" borderId="38"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4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9" xfId="0" applyFont="1" applyBorder="1" applyAlignment="1">
      <alignment horizontal="center" vertical="center"/>
    </xf>
    <xf numFmtId="0" fontId="6" fillId="0" borderId="41" xfId="0" applyFont="1" applyBorder="1" applyAlignment="1">
      <alignment horizontal="center" vertical="center"/>
    </xf>
    <xf numFmtId="0" fontId="6" fillId="0" borderId="40" xfId="0" applyFont="1" applyBorder="1" applyAlignment="1">
      <alignment horizontal="center" vertical="center"/>
    </xf>
    <xf numFmtId="0" fontId="6" fillId="0" borderId="72" xfId="0" applyFont="1" applyBorder="1" applyAlignment="1">
      <alignment horizontal="center" vertical="center"/>
    </xf>
    <xf numFmtId="0" fontId="42" fillId="13" borderId="45" xfId="0" applyFont="1" applyFill="1" applyBorder="1" applyAlignment="1">
      <alignment horizontal="center" vertical="center" wrapText="1"/>
    </xf>
    <xf numFmtId="0" fontId="42" fillId="13" borderId="46" xfId="0" applyFont="1" applyFill="1" applyBorder="1" applyAlignment="1">
      <alignment horizontal="center" vertical="center" wrapText="1"/>
    </xf>
    <xf numFmtId="0" fontId="5" fillId="0" borderId="0" xfId="0" applyFont="1" applyAlignment="1">
      <alignment horizontal="right" vertical="center" wrapText="1"/>
    </xf>
    <xf numFmtId="0" fontId="6" fillId="0" borderId="47"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8" xfId="0" applyFont="1" applyBorder="1" applyAlignment="1">
      <alignment horizontal="center" vertical="center"/>
    </xf>
    <xf numFmtId="0" fontId="6" fillId="0" borderId="21" xfId="0" applyFont="1" applyBorder="1" applyAlignment="1">
      <alignment horizontal="center" vertical="center"/>
    </xf>
    <xf numFmtId="0" fontId="6" fillId="0" borderId="11" xfId="0" applyFont="1" applyBorder="1" applyAlignment="1">
      <alignment horizontal="center" vertical="center"/>
    </xf>
    <xf numFmtId="0" fontId="6" fillId="0" borderId="28" xfId="0" applyFont="1" applyBorder="1" applyAlignment="1">
      <alignment horizontal="center" vertical="center"/>
    </xf>
    <xf numFmtId="0" fontId="6" fillId="0" borderId="68" xfId="0" applyFont="1" applyBorder="1" applyAlignment="1">
      <alignment horizontal="center" vertical="center" wrapText="1"/>
    </xf>
    <xf numFmtId="0" fontId="6" fillId="0" borderId="67" xfId="0" applyFont="1" applyBorder="1" applyAlignment="1">
      <alignment horizontal="center" vertical="center" wrapText="1"/>
    </xf>
    <xf numFmtId="0" fontId="2" fillId="2" borderId="2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22" xfId="0" applyFont="1" applyFill="1" applyBorder="1" applyAlignment="1">
      <alignment horizontal="center" vertical="center"/>
    </xf>
    <xf numFmtId="0" fontId="0" fillId="0" borderId="0" xfId="0" applyAlignment="1">
      <alignment horizontal="right"/>
    </xf>
    <xf numFmtId="0" fontId="3" fillId="2" borderId="23" xfId="0" applyFont="1" applyFill="1" applyBorder="1" applyAlignment="1">
      <alignment horizontal="center" vertical="center" wrapText="1" readingOrder="1"/>
    </xf>
    <xf numFmtId="0" fontId="3" fillId="2" borderId="15" xfId="0" applyFont="1" applyFill="1" applyBorder="1" applyAlignment="1">
      <alignment horizontal="center" vertical="center" wrapText="1" readingOrder="1"/>
    </xf>
    <xf numFmtId="0" fontId="3" fillId="2" borderId="47" xfId="0" applyFont="1" applyFill="1" applyBorder="1" applyAlignment="1">
      <alignment horizontal="center" vertical="center" textRotation="92" wrapText="1" readingOrder="1"/>
    </xf>
    <xf numFmtId="0" fontId="3" fillId="2" borderId="49" xfId="0" applyFont="1" applyFill="1" applyBorder="1" applyAlignment="1">
      <alignment horizontal="center" vertical="center" textRotation="92" wrapText="1" readingOrder="1"/>
    </xf>
    <xf numFmtId="0" fontId="3" fillId="2" borderId="22" xfId="0" applyFont="1" applyFill="1" applyBorder="1" applyAlignment="1">
      <alignment horizontal="center" vertical="center" wrapText="1" readingOrder="1"/>
    </xf>
    <xf numFmtId="0" fontId="3" fillId="2" borderId="14" xfId="0" applyFont="1" applyFill="1" applyBorder="1" applyAlignment="1">
      <alignment horizontal="center" vertical="center" wrapText="1" readingOrder="1"/>
    </xf>
    <xf numFmtId="0" fontId="3" fillId="2" borderId="22" xfId="0" applyFont="1" applyFill="1" applyBorder="1" applyAlignment="1">
      <alignment horizontal="center" vertical="center" textRotation="90" wrapText="1" readingOrder="1"/>
    </xf>
    <xf numFmtId="0" fontId="3" fillId="2" borderId="14" xfId="0" applyFont="1" applyFill="1" applyBorder="1" applyAlignment="1">
      <alignment horizontal="center" vertical="center" textRotation="90" wrapText="1" readingOrder="1"/>
    </xf>
    <xf numFmtId="0" fontId="2" fillId="0" borderId="28" xfId="0" applyFont="1" applyBorder="1" applyAlignment="1">
      <alignment horizontal="center" vertical="center"/>
    </xf>
    <xf numFmtId="0" fontId="3" fillId="2" borderId="16" xfId="0" applyFont="1" applyFill="1" applyBorder="1" applyAlignment="1">
      <alignment vertical="center" wrapText="1"/>
    </xf>
    <xf numFmtId="0" fontId="3" fillId="2" borderId="17" xfId="0" applyFont="1" applyFill="1" applyBorder="1" applyAlignment="1">
      <alignment vertical="center" wrapText="1"/>
    </xf>
    <xf numFmtId="0" fontId="3" fillId="2" borderId="18" xfId="0" applyFont="1" applyFill="1" applyBorder="1" applyAlignment="1">
      <alignment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1" xfId="0" applyFont="1" applyBorder="1" applyAlignment="1">
      <alignment horizontal="center" vertical="center" wrapText="1"/>
    </xf>
    <xf numFmtId="0" fontId="3" fillId="2" borderId="45"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3" fillId="2" borderId="59" xfId="0" applyFont="1" applyFill="1" applyBorder="1" applyAlignment="1">
      <alignment horizontal="left" vertical="center" wrapTex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3" fillId="0" borderId="4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7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3"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0" xfId="0" applyFont="1" applyAlignment="1">
      <alignment horizontal="left"/>
    </xf>
    <xf numFmtId="0" fontId="3" fillId="2" borderId="16"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59" xfId="0" applyFont="1" applyBorder="1" applyAlignment="1">
      <alignment horizontal="center" vertical="center" wrapText="1"/>
    </xf>
    <xf numFmtId="0" fontId="3" fillId="0" borderId="0" xfId="0" applyFont="1" applyAlignment="1">
      <alignment horizontal="center" vertical="center" wrapText="1"/>
    </xf>
    <xf numFmtId="0" fontId="6" fillId="0" borderId="45"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1" xfId="0" applyFont="1" applyBorder="1" applyAlignment="1">
      <alignment horizontal="center" vertical="center" wrapText="1"/>
    </xf>
    <xf numFmtId="0" fontId="3" fillId="12" borderId="19" xfId="0" applyFont="1" applyFill="1" applyBorder="1" applyAlignment="1">
      <alignment horizontal="center" vertical="center" wrapText="1"/>
    </xf>
    <xf numFmtId="0" fontId="3" fillId="12" borderId="20" xfId="0" applyFont="1" applyFill="1" applyBorder="1" applyAlignment="1">
      <alignment horizontal="center" vertical="center" wrapText="1"/>
    </xf>
    <xf numFmtId="0" fontId="9" fillId="0" borderId="0" xfId="0" applyFont="1" applyAlignment="1">
      <alignment horizontal="right" vertical="center"/>
    </xf>
    <xf numFmtId="0" fontId="10" fillId="0" borderId="0" xfId="0" applyFont="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8" xfId="0" applyFont="1" applyBorder="1" applyAlignment="1">
      <alignment horizontal="center" vertical="center" wrapText="1"/>
    </xf>
    <xf numFmtId="0" fontId="53" fillId="0" borderId="28" xfId="0" applyFont="1" applyBorder="1" applyAlignment="1">
      <alignment horizontal="center" vertical="center"/>
    </xf>
    <xf numFmtId="0" fontId="6" fillId="0" borderId="0" xfId="0" applyFont="1" applyAlignment="1">
      <alignment horizontal="right"/>
    </xf>
    <xf numFmtId="0" fontId="3" fillId="0" borderId="8" xfId="0" applyFont="1" applyBorder="1" applyAlignment="1">
      <alignment horizontal="center" vertical="center"/>
    </xf>
    <xf numFmtId="0" fontId="3" fillId="0" borderId="21" xfId="0" applyFont="1" applyBorder="1" applyAlignment="1">
      <alignment horizontal="center" vertical="center"/>
    </xf>
    <xf numFmtId="0" fontId="3" fillId="0" borderId="5" xfId="0" applyFont="1" applyBorder="1" applyAlignment="1">
      <alignment horizontal="center" vertical="center"/>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7" xfId="0" applyFont="1" applyBorder="1" applyAlignment="1">
      <alignment horizontal="center" textRotation="90" wrapText="1"/>
    </xf>
    <xf numFmtId="0" fontId="7" fillId="0" borderId="14" xfId="0" applyFont="1" applyBorder="1" applyAlignment="1">
      <alignment horizontal="center" textRotation="90" wrapText="1"/>
    </xf>
    <xf numFmtId="0" fontId="5" fillId="0" borderId="7" xfId="0" applyFont="1" applyBorder="1" applyAlignment="1">
      <alignment horizontal="center"/>
    </xf>
    <xf numFmtId="2" fontId="7" fillId="0" borderId="2" xfId="0" applyNumberFormat="1" applyFont="1" applyBorder="1" applyAlignment="1">
      <alignment horizontal="center" vertical="center" textRotation="90" wrapText="1"/>
    </xf>
    <xf numFmtId="2" fontId="7" fillId="0" borderId="4" xfId="0" applyNumberFormat="1" applyFont="1" applyBorder="1" applyAlignment="1">
      <alignment horizontal="center" vertical="center" textRotation="90" wrapText="1"/>
    </xf>
    <xf numFmtId="0" fontId="7" fillId="0" borderId="2"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2" fontId="6" fillId="2" borderId="45" xfId="0" applyNumberFormat="1" applyFont="1" applyFill="1" applyBorder="1" applyAlignment="1">
      <alignment vertical="center" wrapText="1"/>
    </xf>
    <xf numFmtId="2" fontId="6" fillId="2" borderId="46" xfId="0" applyNumberFormat="1" applyFont="1" applyFill="1" applyBorder="1" applyAlignment="1">
      <alignment vertical="center" wrapText="1"/>
    </xf>
    <xf numFmtId="2" fontId="6" fillId="2" borderId="59" xfId="0" applyNumberFormat="1" applyFont="1" applyFill="1" applyBorder="1" applyAlignment="1">
      <alignment vertical="center" wrapText="1"/>
    </xf>
    <xf numFmtId="2" fontId="6" fillId="2" borderId="45" xfId="0" applyNumberFormat="1" applyFont="1" applyFill="1" applyBorder="1" applyAlignment="1">
      <alignment horizontal="left" vertical="center" wrapText="1"/>
    </xf>
    <xf numFmtId="2" fontId="6" fillId="2" borderId="46" xfId="0" applyNumberFormat="1" applyFont="1" applyFill="1" applyBorder="1" applyAlignment="1">
      <alignment horizontal="left" vertical="center" wrapText="1"/>
    </xf>
    <xf numFmtId="2" fontId="6" fillId="2" borderId="59" xfId="0" applyNumberFormat="1" applyFont="1" applyFill="1" applyBorder="1" applyAlignment="1">
      <alignment horizontal="left" vertical="center" wrapText="1"/>
    </xf>
    <xf numFmtId="0" fontId="10" fillId="0" borderId="0" xfId="0" applyFont="1" applyAlignment="1">
      <alignment horizontal="left"/>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textRotation="90"/>
    </xf>
    <xf numFmtId="0" fontId="7" fillId="0" borderId="3" xfId="0" applyFont="1" applyBorder="1" applyAlignment="1">
      <alignment horizontal="center" textRotation="90"/>
    </xf>
    <xf numFmtId="0" fontId="7" fillId="0" borderId="4" xfId="0" applyFont="1" applyBorder="1" applyAlignment="1">
      <alignment horizontal="center" textRotation="90"/>
    </xf>
    <xf numFmtId="0" fontId="7" fillId="0" borderId="2" xfId="0" applyFont="1" applyBorder="1" applyAlignment="1">
      <alignment horizontal="center" textRotation="90" wrapText="1"/>
    </xf>
    <xf numFmtId="0" fontId="7" fillId="0" borderId="8" xfId="0" applyFont="1" applyBorder="1" applyAlignment="1">
      <alignment horizontal="center" textRotation="90" wrapText="1"/>
    </xf>
    <xf numFmtId="0" fontId="7" fillId="0" borderId="9" xfId="0" applyFont="1" applyBorder="1" applyAlignment="1">
      <alignment horizontal="center" textRotation="90" wrapText="1"/>
    </xf>
    <xf numFmtId="0" fontId="7" fillId="0" borderId="11" xfId="0" applyFont="1" applyBorder="1" applyAlignment="1">
      <alignment horizontal="center" textRotation="90" wrapText="1"/>
    </xf>
    <xf numFmtId="0" fontId="7" fillId="0" borderId="5" xfId="0" applyFont="1" applyBorder="1" applyAlignment="1">
      <alignment horizontal="center" vertical="center" textRotation="90" wrapText="1"/>
    </xf>
    <xf numFmtId="0" fontId="7" fillId="0" borderId="71"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6" fillId="2" borderId="45" xfId="0" applyFont="1" applyFill="1" applyBorder="1" applyAlignment="1">
      <alignment horizontal="left" vertical="center" wrapText="1"/>
    </xf>
    <xf numFmtId="0" fontId="6" fillId="2" borderId="46" xfId="0" applyFont="1" applyFill="1" applyBorder="1" applyAlignment="1">
      <alignment horizontal="left" vertical="center" wrapText="1"/>
    </xf>
    <xf numFmtId="0" fontId="6" fillId="2" borderId="59" xfId="0" applyFont="1" applyFill="1" applyBorder="1" applyAlignment="1">
      <alignment horizontal="left" vertical="center" wrapText="1"/>
    </xf>
    <xf numFmtId="0" fontId="2" fillId="0" borderId="35" xfId="0" applyFont="1" applyBorder="1" applyAlignment="1">
      <alignment horizontal="center" vertical="center"/>
    </xf>
    <xf numFmtId="0" fontId="4" fillId="0" borderId="0" xfId="0" applyFont="1" applyAlignment="1">
      <alignment horizontal="right" wrapText="1"/>
    </xf>
    <xf numFmtId="0" fontId="3" fillId="0" borderId="20" xfId="0" applyFont="1" applyBorder="1" applyAlignment="1">
      <alignment horizontal="center" vertical="center" wrapText="1"/>
    </xf>
    <xf numFmtId="0" fontId="14" fillId="0" borderId="0" xfId="0" applyFont="1" applyAlignment="1">
      <alignment horizontal="left"/>
    </xf>
    <xf numFmtId="0" fontId="0" fillId="0" borderId="0" xfId="0" applyAlignment="1">
      <alignment horizontal="center"/>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23" xfId="0" applyFont="1" applyBorder="1" applyAlignment="1">
      <alignment horizontal="center" vertical="center" wrapText="1"/>
    </xf>
    <xf numFmtId="0" fontId="17"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20" xfId="0" applyFont="1" applyBorder="1" applyAlignment="1">
      <alignment horizontal="center" vertical="center" wrapText="1"/>
    </xf>
    <xf numFmtId="0" fontId="6" fillId="15" borderId="45" xfId="0" applyFont="1" applyFill="1" applyBorder="1" applyAlignment="1">
      <alignment horizontal="center" vertical="center" wrapText="1"/>
    </xf>
    <xf numFmtId="0" fontId="6" fillId="15" borderId="46" xfId="0" applyFont="1" applyFill="1" applyBorder="1" applyAlignment="1">
      <alignment horizontal="center" vertical="center" wrapText="1"/>
    </xf>
    <xf numFmtId="0" fontId="6" fillId="0" borderId="0" xfId="0" applyFont="1" applyAlignment="1">
      <alignment horizontal="center"/>
    </xf>
    <xf numFmtId="0" fontId="6" fillId="0" borderId="23" xfId="0" applyFont="1" applyBorder="1" applyAlignment="1">
      <alignment horizontal="center" vertical="center" wrapText="1"/>
    </xf>
  </cellXfs>
  <cellStyles count="4">
    <cellStyle name="Hyperlink" xfId="1" builtinId="8"/>
    <cellStyle name="Monedă" xfId="3" builtinId="4"/>
    <cellStyle name="Normal" xfId="0" builtinId="0"/>
    <cellStyle name="Virgulă"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
  <sheetViews>
    <sheetView workbookViewId="0">
      <selection activeCell="C19" sqref="C19"/>
    </sheetView>
  </sheetViews>
  <sheetFormatPr defaultColWidth="9.15234375" defaultRowHeight="14.15" x14ac:dyDescent="0.35"/>
  <cols>
    <col min="1" max="1" width="14.69140625" style="9" customWidth="1"/>
    <col min="2" max="2" width="17.15234375" style="9" customWidth="1"/>
    <col min="3" max="3" width="20.3046875" style="9" customWidth="1"/>
    <col min="4" max="4" width="20.3828125" style="9" customWidth="1"/>
    <col min="5" max="5" width="16.53515625" style="9" customWidth="1"/>
    <col min="6" max="6" width="14.15234375" style="9" customWidth="1"/>
    <col min="7" max="7" width="13.15234375" style="9" customWidth="1"/>
    <col min="8" max="8" width="15.15234375" style="9" customWidth="1"/>
    <col min="9" max="9" width="13.3046875" style="9" customWidth="1"/>
    <col min="10" max="16384" width="9.15234375" style="9"/>
  </cols>
  <sheetData>
    <row r="1" spans="1:10" x14ac:dyDescent="0.35">
      <c r="A1" s="857" t="s">
        <v>165</v>
      </c>
      <c r="B1" s="857"/>
      <c r="C1" s="857"/>
      <c r="D1" s="857"/>
      <c r="E1" s="857"/>
      <c r="F1" s="857"/>
      <c r="G1" s="857"/>
      <c r="H1" s="857"/>
      <c r="I1" s="857"/>
    </row>
    <row r="2" spans="1:10" x14ac:dyDescent="0.35">
      <c r="A2" s="858" t="s">
        <v>204</v>
      </c>
      <c r="B2" s="858"/>
      <c r="C2" s="858"/>
      <c r="D2" s="858"/>
      <c r="E2" s="858"/>
      <c r="F2" s="858"/>
      <c r="G2" s="858"/>
      <c r="H2" s="858"/>
      <c r="I2" s="858"/>
    </row>
    <row r="4" spans="1:10" ht="33.75" customHeight="1" x14ac:dyDescent="0.35">
      <c r="A4" s="859" t="s">
        <v>242</v>
      </c>
      <c r="B4" s="859" t="s">
        <v>426</v>
      </c>
      <c r="C4" s="859" t="s">
        <v>167</v>
      </c>
      <c r="D4" s="859" t="s">
        <v>166</v>
      </c>
      <c r="E4" s="859"/>
      <c r="F4" s="859"/>
      <c r="G4" s="859" t="s">
        <v>241</v>
      </c>
      <c r="H4" s="860" t="s">
        <v>427</v>
      </c>
      <c r="I4" s="859" t="s">
        <v>428</v>
      </c>
      <c r="J4" s="28"/>
    </row>
    <row r="5" spans="1:10" ht="56.25" customHeight="1" x14ac:dyDescent="0.35">
      <c r="A5" s="859"/>
      <c r="B5" s="859"/>
      <c r="C5" s="859"/>
      <c r="D5" s="100" t="s">
        <v>429</v>
      </c>
      <c r="E5" s="100" t="s">
        <v>430</v>
      </c>
      <c r="F5" s="100" t="s">
        <v>431</v>
      </c>
      <c r="G5" s="859"/>
      <c r="H5" s="860"/>
      <c r="I5" s="859"/>
    </row>
    <row r="6" spans="1:10" ht="103.5" customHeight="1" x14ac:dyDescent="0.35">
      <c r="A6" s="130" t="s">
        <v>469</v>
      </c>
      <c r="B6" s="148" t="s">
        <v>470</v>
      </c>
      <c r="C6" s="148" t="s">
        <v>477</v>
      </c>
      <c r="D6" s="130" t="s">
        <v>471</v>
      </c>
      <c r="E6" s="130" t="s">
        <v>472</v>
      </c>
      <c r="F6" s="130" t="s">
        <v>473</v>
      </c>
      <c r="G6" s="130" t="s">
        <v>474</v>
      </c>
      <c r="H6" s="130" t="s">
        <v>475</v>
      </c>
      <c r="I6" s="130" t="s">
        <v>476</v>
      </c>
    </row>
  </sheetData>
  <mergeCells count="9">
    <mergeCell ref="A1:I1"/>
    <mergeCell ref="A2:I2"/>
    <mergeCell ref="A4:A5"/>
    <mergeCell ref="B4:B5"/>
    <mergeCell ref="C4:C5"/>
    <mergeCell ref="I4:I5"/>
    <mergeCell ref="D4:F4"/>
    <mergeCell ref="G4:G5"/>
    <mergeCell ref="H4:H5"/>
  </mergeCells>
  <pageMargins left="0.70866141732283472" right="0.51181102362204722" top="0.74803149606299213" bottom="0.74803149606299213" header="0.31496062992125984" footer="0.31496062992125984"/>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07"/>
  <sheetViews>
    <sheetView workbookViewId="0">
      <selection activeCell="B14" sqref="B14"/>
    </sheetView>
  </sheetViews>
  <sheetFormatPr defaultRowHeight="14.6" x14ac:dyDescent="0.4"/>
  <cols>
    <col min="1" max="1" width="20.3046875" customWidth="1"/>
    <col min="2" max="2" width="24" customWidth="1"/>
    <col min="3" max="3" width="21.3046875" customWidth="1"/>
    <col min="4" max="4" width="19.69140625" customWidth="1"/>
    <col min="5" max="5" width="15.3828125" customWidth="1"/>
    <col min="6" max="6" width="13.53515625" customWidth="1"/>
    <col min="7" max="7" width="12.3046875" customWidth="1"/>
    <col min="8" max="8" width="13.84375" customWidth="1"/>
  </cols>
  <sheetData>
    <row r="1" spans="1:11" ht="20.25" customHeight="1" x14ac:dyDescent="0.4">
      <c r="A1" s="865" t="s">
        <v>195</v>
      </c>
      <c r="B1" s="865"/>
      <c r="C1" s="865"/>
      <c r="D1" s="865"/>
      <c r="E1" s="865"/>
      <c r="F1" s="865"/>
      <c r="G1" s="865"/>
      <c r="H1" s="865"/>
      <c r="I1" s="36"/>
      <c r="J1" s="36"/>
      <c r="K1" s="36"/>
    </row>
    <row r="2" spans="1:11" ht="24" customHeight="1" thickBot="1" x14ac:dyDescent="0.45">
      <c r="A2" s="864" t="s">
        <v>223</v>
      </c>
      <c r="B2" s="864"/>
      <c r="C2" s="864"/>
      <c r="D2" s="864"/>
      <c r="E2" s="864"/>
      <c r="F2" s="864"/>
      <c r="G2" s="864"/>
      <c r="H2" s="864"/>
      <c r="I2" s="36"/>
      <c r="J2" s="36"/>
      <c r="K2" s="36"/>
    </row>
    <row r="3" spans="1:11" ht="86.25" customHeight="1" x14ac:dyDescent="0.4">
      <c r="A3" s="374" t="s">
        <v>7</v>
      </c>
      <c r="B3" s="339" t="s">
        <v>30</v>
      </c>
      <c r="C3" s="375" t="s">
        <v>51</v>
      </c>
      <c r="D3" s="375" t="s">
        <v>250</v>
      </c>
      <c r="E3" s="376" t="s">
        <v>224</v>
      </c>
      <c r="F3" s="375" t="s">
        <v>4</v>
      </c>
      <c r="G3" s="375" t="s">
        <v>5</v>
      </c>
      <c r="H3" s="377" t="s">
        <v>6</v>
      </c>
    </row>
    <row r="4" spans="1:11" s="1" customFormat="1" ht="56.6" x14ac:dyDescent="0.4">
      <c r="A4" s="378" t="s">
        <v>555</v>
      </c>
      <c r="B4" s="147" t="s">
        <v>556</v>
      </c>
      <c r="C4" s="147" t="s">
        <v>557</v>
      </c>
      <c r="D4" s="147" t="s">
        <v>558</v>
      </c>
      <c r="E4" s="147">
        <v>2</v>
      </c>
      <c r="F4" s="147">
        <v>2</v>
      </c>
      <c r="G4" s="147">
        <v>1</v>
      </c>
      <c r="H4" s="147">
        <v>1</v>
      </c>
    </row>
    <row r="5" spans="1:11" s="1" customFormat="1" ht="56.6" x14ac:dyDescent="0.4">
      <c r="A5" s="379"/>
      <c r="B5" s="147" t="s">
        <v>559</v>
      </c>
      <c r="C5" s="147" t="s">
        <v>560</v>
      </c>
      <c r="D5" s="147" t="s">
        <v>558</v>
      </c>
      <c r="E5" s="147">
        <v>2</v>
      </c>
      <c r="F5" s="147">
        <v>2</v>
      </c>
      <c r="G5" s="147"/>
      <c r="H5" s="147" t="s">
        <v>561</v>
      </c>
    </row>
    <row r="6" spans="1:11" s="1" customFormat="1" ht="56.6" x14ac:dyDescent="0.4">
      <c r="A6" s="379"/>
      <c r="B6" s="147" t="s">
        <v>559</v>
      </c>
      <c r="C6" s="147" t="s">
        <v>562</v>
      </c>
      <c r="D6" s="147" t="s">
        <v>558</v>
      </c>
      <c r="E6" s="147">
        <v>2</v>
      </c>
      <c r="F6" s="147">
        <v>1</v>
      </c>
      <c r="G6" s="147" t="s">
        <v>561</v>
      </c>
      <c r="H6" s="147" t="s">
        <v>561</v>
      </c>
    </row>
    <row r="7" spans="1:11" s="1" customFormat="1" ht="42.45" x14ac:dyDescent="0.4">
      <c r="A7" s="379"/>
      <c r="B7" s="147" t="s">
        <v>563</v>
      </c>
      <c r="C7" s="147" t="s">
        <v>564</v>
      </c>
      <c r="D7" s="147" t="s">
        <v>558</v>
      </c>
      <c r="E7" s="147">
        <v>4</v>
      </c>
      <c r="F7" s="147">
        <v>6</v>
      </c>
      <c r="G7" s="147">
        <v>1</v>
      </c>
      <c r="H7" s="147" t="s">
        <v>561</v>
      </c>
    </row>
    <row r="8" spans="1:11" s="1" customFormat="1" ht="42.45" x14ac:dyDescent="0.4">
      <c r="A8" s="379"/>
      <c r="B8" s="147" t="s">
        <v>563</v>
      </c>
      <c r="C8" s="147" t="s">
        <v>565</v>
      </c>
      <c r="D8" s="147" t="s">
        <v>558</v>
      </c>
      <c r="E8" s="147">
        <v>1</v>
      </c>
      <c r="F8" s="147">
        <v>1</v>
      </c>
      <c r="G8" s="147" t="s">
        <v>561</v>
      </c>
      <c r="H8" s="147" t="s">
        <v>561</v>
      </c>
    </row>
    <row r="9" spans="1:11" s="1" customFormat="1" ht="28.3" x14ac:dyDescent="0.4">
      <c r="A9" s="379"/>
      <c r="B9" s="147" t="s">
        <v>566</v>
      </c>
      <c r="C9" s="147" t="s">
        <v>567</v>
      </c>
      <c r="D9" s="147" t="s">
        <v>568</v>
      </c>
      <c r="E9" s="147">
        <v>14</v>
      </c>
      <c r="F9" s="147">
        <v>17</v>
      </c>
      <c r="G9" s="147">
        <v>32</v>
      </c>
      <c r="H9" s="147">
        <v>6</v>
      </c>
    </row>
    <row r="10" spans="1:11" s="1" customFormat="1" ht="15" customHeight="1" x14ac:dyDescent="0.4">
      <c r="A10" s="379"/>
      <c r="B10" s="147" t="s">
        <v>573</v>
      </c>
      <c r="C10" s="147" t="s">
        <v>569</v>
      </c>
      <c r="D10" s="147" t="s">
        <v>568</v>
      </c>
      <c r="E10" s="147">
        <v>3</v>
      </c>
      <c r="F10" s="147">
        <v>9</v>
      </c>
      <c r="G10" s="147">
        <v>3</v>
      </c>
      <c r="H10" s="147" t="s">
        <v>561</v>
      </c>
    </row>
    <row r="11" spans="1:11" s="1" customFormat="1" ht="56.6" x14ac:dyDescent="0.4">
      <c r="A11" s="379"/>
      <c r="B11" s="147" t="s">
        <v>570</v>
      </c>
      <c r="C11" s="147" t="s">
        <v>571</v>
      </c>
      <c r="D11" s="147" t="s">
        <v>558</v>
      </c>
      <c r="E11" s="147">
        <v>2</v>
      </c>
      <c r="F11" s="147" t="s">
        <v>561</v>
      </c>
      <c r="G11" s="147">
        <v>1</v>
      </c>
      <c r="H11" s="147">
        <v>1</v>
      </c>
    </row>
    <row r="12" spans="1:11" s="1" customFormat="1" x14ac:dyDescent="0.4"/>
    <row r="13" spans="1:11" s="1" customFormat="1" x14ac:dyDescent="0.4"/>
    <row r="14" spans="1:11" s="1" customFormat="1" ht="43.75" x14ac:dyDescent="0.4">
      <c r="B14" s="380" t="s">
        <v>572</v>
      </c>
    </row>
    <row r="15" spans="1:11" s="1" customFormat="1" x14ac:dyDescent="0.4"/>
    <row r="16" spans="1:11" s="1" customFormat="1" x14ac:dyDescent="0.4"/>
    <row r="17" s="1" customFormat="1" x14ac:dyDescent="0.4"/>
    <row r="18" s="1" customFormat="1" x14ac:dyDescent="0.4"/>
    <row r="19" s="1" customFormat="1" x14ac:dyDescent="0.4"/>
    <row r="20" s="1" customFormat="1" x14ac:dyDescent="0.4"/>
    <row r="21" s="1" customFormat="1" x14ac:dyDescent="0.4"/>
    <row r="22" s="1" customFormat="1" x14ac:dyDescent="0.4"/>
    <row r="23" s="1" customFormat="1" x14ac:dyDescent="0.4"/>
    <row r="24" s="1" customFormat="1" x14ac:dyDescent="0.4"/>
    <row r="25" s="1" customFormat="1" x14ac:dyDescent="0.4"/>
    <row r="26" s="1" customFormat="1" x14ac:dyDescent="0.4"/>
    <row r="27" s="1" customFormat="1" x14ac:dyDescent="0.4"/>
    <row r="28" s="1" customFormat="1" x14ac:dyDescent="0.4"/>
    <row r="29" s="1" customFormat="1" x14ac:dyDescent="0.4"/>
    <row r="30" s="1" customFormat="1" x14ac:dyDescent="0.4"/>
    <row r="31" s="1" customFormat="1" x14ac:dyDescent="0.4"/>
    <row r="32" s="1" customFormat="1" x14ac:dyDescent="0.4"/>
    <row r="33" s="1" customFormat="1" x14ac:dyDescent="0.4"/>
    <row r="34" s="1" customFormat="1" x14ac:dyDescent="0.4"/>
    <row r="35" s="1" customFormat="1" x14ac:dyDescent="0.4"/>
    <row r="36" s="1" customFormat="1" x14ac:dyDescent="0.4"/>
    <row r="37" s="1" customFormat="1" x14ac:dyDescent="0.4"/>
    <row r="38" s="1" customFormat="1" x14ac:dyDescent="0.4"/>
    <row r="39" s="1" customFormat="1" x14ac:dyDescent="0.4"/>
    <row r="40" s="1" customFormat="1" x14ac:dyDescent="0.4"/>
    <row r="41" s="1" customFormat="1" x14ac:dyDescent="0.4"/>
    <row r="42" s="1" customFormat="1" x14ac:dyDescent="0.4"/>
    <row r="43" s="1" customFormat="1" x14ac:dyDescent="0.4"/>
    <row r="44" s="1" customFormat="1" x14ac:dyDescent="0.4"/>
    <row r="45" s="1" customFormat="1" x14ac:dyDescent="0.4"/>
    <row r="46" s="1" customFormat="1" x14ac:dyDescent="0.4"/>
    <row r="47" s="1" customFormat="1" x14ac:dyDescent="0.4"/>
    <row r="48" s="1" customFormat="1" x14ac:dyDescent="0.4"/>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row r="86" s="1" customFormat="1" x14ac:dyDescent="0.4"/>
    <row r="87" s="1" customFormat="1" x14ac:dyDescent="0.4"/>
    <row r="88" s="1" customFormat="1" x14ac:dyDescent="0.4"/>
    <row r="89" s="1" customFormat="1" x14ac:dyDescent="0.4"/>
    <row r="90" s="1" customFormat="1" x14ac:dyDescent="0.4"/>
    <row r="91" s="1" customFormat="1" x14ac:dyDescent="0.4"/>
    <row r="92" s="1" customFormat="1" x14ac:dyDescent="0.4"/>
    <row r="93" s="1" customFormat="1" x14ac:dyDescent="0.4"/>
    <row r="94" s="1" customFormat="1" x14ac:dyDescent="0.4"/>
    <row r="95" s="1" customFormat="1" x14ac:dyDescent="0.4"/>
    <row r="96" s="1" customFormat="1" x14ac:dyDescent="0.4"/>
    <row r="97" s="1" customFormat="1" x14ac:dyDescent="0.4"/>
    <row r="98" s="1" customFormat="1" x14ac:dyDescent="0.4"/>
    <row r="99" s="1" customFormat="1" x14ac:dyDescent="0.4"/>
    <row r="100" s="1" customFormat="1" x14ac:dyDescent="0.4"/>
    <row r="101" s="1" customFormat="1" x14ac:dyDescent="0.4"/>
    <row r="102" s="1" customFormat="1" x14ac:dyDescent="0.4"/>
    <row r="103" s="1" customFormat="1" x14ac:dyDescent="0.4"/>
    <row r="104" s="1" customFormat="1" x14ac:dyDescent="0.4"/>
    <row r="105" s="1" customFormat="1" x14ac:dyDescent="0.4"/>
    <row r="106" s="1" customFormat="1" x14ac:dyDescent="0.4"/>
    <row r="107" s="1" customFormat="1" x14ac:dyDescent="0.4"/>
    <row r="108" s="1" customFormat="1" x14ac:dyDescent="0.4"/>
    <row r="109" s="1" customFormat="1" x14ac:dyDescent="0.4"/>
    <row r="110" s="1" customFormat="1" x14ac:dyDescent="0.4"/>
    <row r="111" s="1" customFormat="1" x14ac:dyDescent="0.4"/>
    <row r="112" s="1" customFormat="1" x14ac:dyDescent="0.4"/>
    <row r="113" s="1" customFormat="1" x14ac:dyDescent="0.4"/>
    <row r="114" s="1" customFormat="1" x14ac:dyDescent="0.4"/>
    <row r="115" s="1" customFormat="1" x14ac:dyDescent="0.4"/>
    <row r="116" s="1" customFormat="1" x14ac:dyDescent="0.4"/>
    <row r="117" s="1" customFormat="1" x14ac:dyDescent="0.4"/>
    <row r="118" s="1" customFormat="1" x14ac:dyDescent="0.4"/>
    <row r="119" s="1" customFormat="1" x14ac:dyDescent="0.4"/>
    <row r="120" s="1" customFormat="1" x14ac:dyDescent="0.4"/>
    <row r="121" s="1" customFormat="1" x14ac:dyDescent="0.4"/>
    <row r="122" s="1" customFormat="1" x14ac:dyDescent="0.4"/>
    <row r="123" s="1" customFormat="1" x14ac:dyDescent="0.4"/>
    <row r="124" s="1" customFormat="1" x14ac:dyDescent="0.4"/>
    <row r="125" s="1" customFormat="1" x14ac:dyDescent="0.4"/>
    <row r="126" s="1" customFormat="1" x14ac:dyDescent="0.4"/>
    <row r="127" s="1" customFormat="1" x14ac:dyDescent="0.4"/>
    <row r="128" s="1" customFormat="1" x14ac:dyDescent="0.4"/>
    <row r="129" s="1" customFormat="1" x14ac:dyDescent="0.4"/>
    <row r="130" s="1" customFormat="1" x14ac:dyDescent="0.4"/>
    <row r="131" s="1" customFormat="1" x14ac:dyDescent="0.4"/>
    <row r="132" s="1" customFormat="1" x14ac:dyDescent="0.4"/>
    <row r="133" s="1" customFormat="1" x14ac:dyDescent="0.4"/>
    <row r="134" s="1" customFormat="1" x14ac:dyDescent="0.4"/>
    <row r="135" s="1" customFormat="1" x14ac:dyDescent="0.4"/>
    <row r="136" s="1" customFormat="1" x14ac:dyDescent="0.4"/>
    <row r="137" s="1" customFormat="1" x14ac:dyDescent="0.4"/>
    <row r="138" s="1" customFormat="1" x14ac:dyDescent="0.4"/>
    <row r="139" s="1" customFormat="1" x14ac:dyDescent="0.4"/>
    <row r="140" s="1" customFormat="1" x14ac:dyDescent="0.4"/>
    <row r="141" s="1" customFormat="1" x14ac:dyDescent="0.4"/>
    <row r="142" s="1" customFormat="1" x14ac:dyDescent="0.4"/>
    <row r="143" s="1" customFormat="1" x14ac:dyDescent="0.4"/>
    <row r="144" s="1" customFormat="1" x14ac:dyDescent="0.4"/>
    <row r="145" s="1" customFormat="1" x14ac:dyDescent="0.4"/>
    <row r="146" s="1" customFormat="1" x14ac:dyDescent="0.4"/>
    <row r="147" s="1" customFormat="1" x14ac:dyDescent="0.4"/>
    <row r="148" s="1" customFormat="1" x14ac:dyDescent="0.4"/>
    <row r="149" s="1" customFormat="1" x14ac:dyDescent="0.4"/>
    <row r="150" s="1" customFormat="1" x14ac:dyDescent="0.4"/>
    <row r="151" s="1" customFormat="1" x14ac:dyDescent="0.4"/>
    <row r="152" s="1" customFormat="1" x14ac:dyDescent="0.4"/>
    <row r="153" s="1" customFormat="1" x14ac:dyDescent="0.4"/>
    <row r="154" s="1" customFormat="1" x14ac:dyDescent="0.4"/>
    <row r="155" s="1" customFormat="1" x14ac:dyDescent="0.4"/>
    <row r="156" s="1" customFormat="1" x14ac:dyDescent="0.4"/>
    <row r="157" s="1" customFormat="1" x14ac:dyDescent="0.4"/>
    <row r="158" s="1" customFormat="1" x14ac:dyDescent="0.4"/>
    <row r="159" s="1" customFormat="1" x14ac:dyDescent="0.4"/>
    <row r="160" s="1" customFormat="1" x14ac:dyDescent="0.4"/>
    <row r="161" s="1" customFormat="1" x14ac:dyDescent="0.4"/>
    <row r="162" s="1" customFormat="1" x14ac:dyDescent="0.4"/>
    <row r="163" s="1" customFormat="1" x14ac:dyDescent="0.4"/>
    <row r="164" s="1" customFormat="1" x14ac:dyDescent="0.4"/>
    <row r="165" s="1" customFormat="1" x14ac:dyDescent="0.4"/>
    <row r="166" s="1" customFormat="1" x14ac:dyDescent="0.4"/>
    <row r="167" s="1" customFormat="1" x14ac:dyDescent="0.4"/>
    <row r="168" s="1" customFormat="1" x14ac:dyDescent="0.4"/>
    <row r="169" s="1" customFormat="1" x14ac:dyDescent="0.4"/>
    <row r="170" s="1" customFormat="1" x14ac:dyDescent="0.4"/>
    <row r="171" s="1" customFormat="1" x14ac:dyDescent="0.4"/>
    <row r="172" s="1" customFormat="1" x14ac:dyDescent="0.4"/>
    <row r="173" s="1" customFormat="1" x14ac:dyDescent="0.4"/>
    <row r="174" s="1" customFormat="1" x14ac:dyDescent="0.4"/>
    <row r="175" s="1" customFormat="1" x14ac:dyDescent="0.4"/>
    <row r="176" s="1" customFormat="1" x14ac:dyDescent="0.4"/>
    <row r="177" s="1" customFormat="1" x14ac:dyDescent="0.4"/>
    <row r="178" s="1" customFormat="1" x14ac:dyDescent="0.4"/>
    <row r="179" s="1" customFormat="1" x14ac:dyDescent="0.4"/>
    <row r="180" s="1" customFormat="1" x14ac:dyDescent="0.4"/>
    <row r="181" s="1" customFormat="1" x14ac:dyDescent="0.4"/>
    <row r="182" s="1" customFormat="1" x14ac:dyDescent="0.4"/>
    <row r="183" s="1" customFormat="1" x14ac:dyDescent="0.4"/>
    <row r="184" s="1" customFormat="1" x14ac:dyDescent="0.4"/>
    <row r="185" s="1" customFormat="1" x14ac:dyDescent="0.4"/>
    <row r="186" s="1" customFormat="1" x14ac:dyDescent="0.4"/>
    <row r="187" s="1" customFormat="1" x14ac:dyDescent="0.4"/>
    <row r="188" s="1" customFormat="1" x14ac:dyDescent="0.4"/>
    <row r="189" s="1" customFormat="1" x14ac:dyDescent="0.4"/>
    <row r="190" s="1" customFormat="1" x14ac:dyDescent="0.4"/>
    <row r="191" s="1" customFormat="1" x14ac:dyDescent="0.4"/>
    <row r="192" s="1" customFormat="1" x14ac:dyDescent="0.4"/>
    <row r="193" s="1" customFormat="1" x14ac:dyDescent="0.4"/>
    <row r="194" s="1" customFormat="1" x14ac:dyDescent="0.4"/>
    <row r="195" s="1" customFormat="1" x14ac:dyDescent="0.4"/>
    <row r="196" s="1" customFormat="1" x14ac:dyDescent="0.4"/>
    <row r="197" s="1" customFormat="1" x14ac:dyDescent="0.4"/>
    <row r="198" s="1" customFormat="1" x14ac:dyDescent="0.4"/>
    <row r="199" s="1" customFormat="1" x14ac:dyDescent="0.4"/>
    <row r="200" s="1" customFormat="1" x14ac:dyDescent="0.4"/>
    <row r="201" s="1" customFormat="1" x14ac:dyDescent="0.4"/>
    <row r="202" s="1" customFormat="1" x14ac:dyDescent="0.4"/>
    <row r="203" s="1" customFormat="1" x14ac:dyDescent="0.4"/>
    <row r="204" s="1" customFormat="1" x14ac:dyDescent="0.4"/>
    <row r="205" s="1" customFormat="1" x14ac:dyDescent="0.4"/>
    <row r="206" s="1" customFormat="1" x14ac:dyDescent="0.4"/>
    <row r="207" s="1" customFormat="1" x14ac:dyDescent="0.4"/>
    <row r="208" s="1" customFormat="1" x14ac:dyDescent="0.4"/>
    <row r="209" s="1" customFormat="1" x14ac:dyDescent="0.4"/>
    <row r="210" s="1" customFormat="1" x14ac:dyDescent="0.4"/>
    <row r="211" s="1" customFormat="1" x14ac:dyDescent="0.4"/>
    <row r="212" s="1" customFormat="1" x14ac:dyDescent="0.4"/>
    <row r="213" s="1" customFormat="1" x14ac:dyDescent="0.4"/>
    <row r="214" s="1" customFormat="1" x14ac:dyDescent="0.4"/>
    <row r="215" s="1" customFormat="1" x14ac:dyDescent="0.4"/>
    <row r="216" s="1" customFormat="1" x14ac:dyDescent="0.4"/>
    <row r="217" s="1" customFormat="1" x14ac:dyDescent="0.4"/>
    <row r="218" s="1" customFormat="1" x14ac:dyDescent="0.4"/>
    <row r="219" s="1" customFormat="1" x14ac:dyDescent="0.4"/>
    <row r="220" s="1" customFormat="1" x14ac:dyDescent="0.4"/>
    <row r="221" s="1" customFormat="1" x14ac:dyDescent="0.4"/>
    <row r="222" s="1" customFormat="1" x14ac:dyDescent="0.4"/>
    <row r="223" s="1" customFormat="1" x14ac:dyDescent="0.4"/>
    <row r="224" s="1" customFormat="1" x14ac:dyDescent="0.4"/>
    <row r="225" s="1" customFormat="1" x14ac:dyDescent="0.4"/>
    <row r="226" s="1" customFormat="1" x14ac:dyDescent="0.4"/>
    <row r="227" s="1" customFormat="1" x14ac:dyDescent="0.4"/>
    <row r="228" s="1" customFormat="1" x14ac:dyDescent="0.4"/>
    <row r="229" s="1" customFormat="1" x14ac:dyDescent="0.4"/>
    <row r="230" s="1" customFormat="1" x14ac:dyDescent="0.4"/>
    <row r="231" s="1" customFormat="1" x14ac:dyDescent="0.4"/>
    <row r="232" s="1" customFormat="1" x14ac:dyDescent="0.4"/>
    <row r="233" s="1" customFormat="1" x14ac:dyDescent="0.4"/>
    <row r="234" s="1" customFormat="1" x14ac:dyDescent="0.4"/>
    <row r="235" s="1" customFormat="1" x14ac:dyDescent="0.4"/>
    <row r="236" s="1" customFormat="1" x14ac:dyDescent="0.4"/>
    <row r="237" s="1" customFormat="1" x14ac:dyDescent="0.4"/>
    <row r="238" s="1" customFormat="1" x14ac:dyDescent="0.4"/>
    <row r="239" s="1" customFormat="1" x14ac:dyDescent="0.4"/>
    <row r="240" s="1" customFormat="1" x14ac:dyDescent="0.4"/>
    <row r="241" s="1" customFormat="1" x14ac:dyDescent="0.4"/>
    <row r="242" s="1" customFormat="1" x14ac:dyDescent="0.4"/>
    <row r="243" s="1" customFormat="1" x14ac:dyDescent="0.4"/>
    <row r="244" s="1" customFormat="1" x14ac:dyDescent="0.4"/>
    <row r="245" s="1" customFormat="1" x14ac:dyDescent="0.4"/>
    <row r="246" s="1" customFormat="1" x14ac:dyDescent="0.4"/>
    <row r="247" s="1" customFormat="1" x14ac:dyDescent="0.4"/>
    <row r="248" s="1" customFormat="1" x14ac:dyDescent="0.4"/>
    <row r="249" s="1" customFormat="1" x14ac:dyDescent="0.4"/>
    <row r="250" s="1" customFormat="1" x14ac:dyDescent="0.4"/>
    <row r="251" s="1" customFormat="1" x14ac:dyDescent="0.4"/>
    <row r="252" s="1" customFormat="1" x14ac:dyDescent="0.4"/>
    <row r="253" s="1" customFormat="1" x14ac:dyDescent="0.4"/>
    <row r="254" s="1" customFormat="1" x14ac:dyDescent="0.4"/>
    <row r="255" s="1" customFormat="1" x14ac:dyDescent="0.4"/>
    <row r="256" s="1" customFormat="1" x14ac:dyDescent="0.4"/>
    <row r="257" s="1" customFormat="1" x14ac:dyDescent="0.4"/>
    <row r="258" s="1" customFormat="1" x14ac:dyDescent="0.4"/>
    <row r="259" s="1" customFormat="1" x14ac:dyDescent="0.4"/>
    <row r="260" s="1" customFormat="1" x14ac:dyDescent="0.4"/>
    <row r="261" s="1" customFormat="1" x14ac:dyDescent="0.4"/>
    <row r="262" s="1" customFormat="1" x14ac:dyDescent="0.4"/>
    <row r="263" s="1" customFormat="1" x14ac:dyDescent="0.4"/>
    <row r="264" s="1" customFormat="1" x14ac:dyDescent="0.4"/>
    <row r="265" s="1" customFormat="1" x14ac:dyDescent="0.4"/>
    <row r="266" s="1" customFormat="1" x14ac:dyDescent="0.4"/>
    <row r="267" s="1" customFormat="1" x14ac:dyDescent="0.4"/>
    <row r="268" s="1" customFormat="1" x14ac:dyDescent="0.4"/>
    <row r="269" s="1" customFormat="1" x14ac:dyDescent="0.4"/>
    <row r="270" s="1" customFormat="1" x14ac:dyDescent="0.4"/>
    <row r="271" s="1" customFormat="1" x14ac:dyDescent="0.4"/>
    <row r="272" s="1" customFormat="1" x14ac:dyDescent="0.4"/>
    <row r="273" s="1" customFormat="1" x14ac:dyDescent="0.4"/>
    <row r="274" s="1" customFormat="1" x14ac:dyDescent="0.4"/>
    <row r="275" s="1" customFormat="1" x14ac:dyDescent="0.4"/>
    <row r="276" s="1" customFormat="1" x14ac:dyDescent="0.4"/>
    <row r="277" s="1" customFormat="1" x14ac:dyDescent="0.4"/>
    <row r="278" s="1" customFormat="1" x14ac:dyDescent="0.4"/>
    <row r="279" s="1" customFormat="1" x14ac:dyDescent="0.4"/>
    <row r="280" s="1" customFormat="1" x14ac:dyDescent="0.4"/>
    <row r="281" s="1" customFormat="1" x14ac:dyDescent="0.4"/>
    <row r="282" s="1" customFormat="1" x14ac:dyDescent="0.4"/>
    <row r="283" s="1" customFormat="1" x14ac:dyDescent="0.4"/>
    <row r="284" s="1" customFormat="1" x14ac:dyDescent="0.4"/>
    <row r="285" s="1" customFormat="1" x14ac:dyDescent="0.4"/>
    <row r="286" s="1" customFormat="1" x14ac:dyDescent="0.4"/>
    <row r="287" s="1" customFormat="1" x14ac:dyDescent="0.4"/>
    <row r="288" s="1" customFormat="1" x14ac:dyDescent="0.4"/>
    <row r="289" s="1" customFormat="1" x14ac:dyDescent="0.4"/>
    <row r="290" s="1" customFormat="1" x14ac:dyDescent="0.4"/>
    <row r="291" s="1" customFormat="1" x14ac:dyDescent="0.4"/>
    <row r="292" s="1" customFormat="1" x14ac:dyDescent="0.4"/>
    <row r="293" s="1" customFormat="1" x14ac:dyDescent="0.4"/>
    <row r="294" s="1" customFormat="1" x14ac:dyDescent="0.4"/>
    <row r="295" s="1" customFormat="1" x14ac:dyDescent="0.4"/>
    <row r="296" s="1" customFormat="1" x14ac:dyDescent="0.4"/>
    <row r="297" s="1" customFormat="1" x14ac:dyDescent="0.4"/>
    <row r="298" s="1" customFormat="1" x14ac:dyDescent="0.4"/>
    <row r="299" s="1" customFormat="1" x14ac:dyDescent="0.4"/>
    <row r="300" s="1" customFormat="1" x14ac:dyDescent="0.4"/>
    <row r="301" s="1" customFormat="1" x14ac:dyDescent="0.4"/>
    <row r="302" s="1" customFormat="1" x14ac:dyDescent="0.4"/>
    <row r="303" s="1" customFormat="1" x14ac:dyDescent="0.4"/>
    <row r="304" s="1" customFormat="1" x14ac:dyDescent="0.4"/>
    <row r="305" s="1" customFormat="1" x14ac:dyDescent="0.4"/>
    <row r="306" s="1" customFormat="1" x14ac:dyDescent="0.4"/>
    <row r="307" s="1" customFormat="1" x14ac:dyDescent="0.4"/>
    <row r="308" s="1" customFormat="1" x14ac:dyDescent="0.4"/>
    <row r="309" s="1" customFormat="1" x14ac:dyDescent="0.4"/>
    <row r="310" s="1" customFormat="1" x14ac:dyDescent="0.4"/>
    <row r="311" s="1" customFormat="1" x14ac:dyDescent="0.4"/>
    <row r="312" s="1" customFormat="1" x14ac:dyDescent="0.4"/>
    <row r="313" s="1" customFormat="1" x14ac:dyDescent="0.4"/>
    <row r="314" s="1" customFormat="1" x14ac:dyDescent="0.4"/>
    <row r="315" s="1" customFormat="1" x14ac:dyDescent="0.4"/>
    <row r="316" s="1" customFormat="1" x14ac:dyDescent="0.4"/>
    <row r="317" s="1" customFormat="1" x14ac:dyDescent="0.4"/>
    <row r="318" s="1" customFormat="1" x14ac:dyDescent="0.4"/>
    <row r="319" s="1" customFormat="1" x14ac:dyDescent="0.4"/>
    <row r="320" s="1" customFormat="1" x14ac:dyDescent="0.4"/>
    <row r="321" s="1" customFormat="1" x14ac:dyDescent="0.4"/>
    <row r="322" s="1" customFormat="1" x14ac:dyDescent="0.4"/>
    <row r="323" s="1" customFormat="1" x14ac:dyDescent="0.4"/>
    <row r="324" s="1" customFormat="1" x14ac:dyDescent="0.4"/>
    <row r="325" s="1" customFormat="1" x14ac:dyDescent="0.4"/>
    <row r="326" s="1" customFormat="1" x14ac:dyDescent="0.4"/>
    <row r="327" s="1" customFormat="1" x14ac:dyDescent="0.4"/>
    <row r="328" s="1" customFormat="1" x14ac:dyDescent="0.4"/>
    <row r="329" s="1" customFormat="1" x14ac:dyDescent="0.4"/>
    <row r="330" s="1" customFormat="1" x14ac:dyDescent="0.4"/>
    <row r="331" s="1" customFormat="1" x14ac:dyDescent="0.4"/>
    <row r="332" s="1" customFormat="1" x14ac:dyDescent="0.4"/>
    <row r="333" s="1" customFormat="1" x14ac:dyDescent="0.4"/>
    <row r="334" s="1" customFormat="1" x14ac:dyDescent="0.4"/>
    <row r="335" s="1" customFormat="1" x14ac:dyDescent="0.4"/>
    <row r="336" s="1" customFormat="1" x14ac:dyDescent="0.4"/>
    <row r="337" s="1" customFormat="1" x14ac:dyDescent="0.4"/>
    <row r="338" s="1" customFormat="1" x14ac:dyDescent="0.4"/>
    <row r="339" s="1" customFormat="1" x14ac:dyDescent="0.4"/>
    <row r="340" s="1" customFormat="1" x14ac:dyDescent="0.4"/>
    <row r="341" s="1" customFormat="1" x14ac:dyDescent="0.4"/>
    <row r="342" s="1" customFormat="1" x14ac:dyDescent="0.4"/>
    <row r="343" s="1" customFormat="1" x14ac:dyDescent="0.4"/>
    <row r="344" s="1" customFormat="1" x14ac:dyDescent="0.4"/>
    <row r="345" s="1" customFormat="1" x14ac:dyDescent="0.4"/>
    <row r="346" s="1" customFormat="1" x14ac:dyDescent="0.4"/>
    <row r="347" s="1" customFormat="1" x14ac:dyDescent="0.4"/>
    <row r="348" s="1" customFormat="1" x14ac:dyDescent="0.4"/>
    <row r="349" s="1" customFormat="1" x14ac:dyDescent="0.4"/>
    <row r="350" s="1" customFormat="1" x14ac:dyDescent="0.4"/>
    <row r="351" s="1" customFormat="1" x14ac:dyDescent="0.4"/>
    <row r="352" s="1" customFormat="1" x14ac:dyDescent="0.4"/>
    <row r="353" s="1" customFormat="1" x14ac:dyDescent="0.4"/>
    <row r="354" s="1" customFormat="1" x14ac:dyDescent="0.4"/>
    <row r="355" s="1" customFormat="1" x14ac:dyDescent="0.4"/>
    <row r="356" s="1" customFormat="1" x14ac:dyDescent="0.4"/>
    <row r="357" s="1" customFormat="1" x14ac:dyDescent="0.4"/>
    <row r="358" s="1" customFormat="1" x14ac:dyDescent="0.4"/>
    <row r="359" s="1" customFormat="1" x14ac:dyDescent="0.4"/>
    <row r="360" s="1" customFormat="1" x14ac:dyDescent="0.4"/>
    <row r="361" s="1" customFormat="1" x14ac:dyDescent="0.4"/>
    <row r="362" s="1" customFormat="1" x14ac:dyDescent="0.4"/>
    <row r="363" s="1" customFormat="1" x14ac:dyDescent="0.4"/>
    <row r="364" s="1" customFormat="1" x14ac:dyDescent="0.4"/>
    <row r="365" s="1" customFormat="1" x14ac:dyDescent="0.4"/>
    <row r="366" s="1" customFormat="1" x14ac:dyDescent="0.4"/>
    <row r="367" s="1" customFormat="1" x14ac:dyDescent="0.4"/>
    <row r="368" s="1" customFormat="1" x14ac:dyDescent="0.4"/>
    <row r="369" s="1" customFormat="1" x14ac:dyDescent="0.4"/>
    <row r="370" s="1" customFormat="1" x14ac:dyDescent="0.4"/>
    <row r="371" s="1" customFormat="1" x14ac:dyDescent="0.4"/>
    <row r="372" s="1" customFormat="1" x14ac:dyDescent="0.4"/>
    <row r="373" s="1" customFormat="1" x14ac:dyDescent="0.4"/>
    <row r="374" s="1" customFormat="1" x14ac:dyDescent="0.4"/>
    <row r="375" s="1" customFormat="1" x14ac:dyDescent="0.4"/>
    <row r="376" s="1" customFormat="1" x14ac:dyDescent="0.4"/>
    <row r="377" s="1" customFormat="1" x14ac:dyDescent="0.4"/>
    <row r="378" s="1" customFormat="1" x14ac:dyDescent="0.4"/>
    <row r="379" s="1" customFormat="1" x14ac:dyDescent="0.4"/>
    <row r="380" s="1" customFormat="1" x14ac:dyDescent="0.4"/>
    <row r="381" s="1" customFormat="1" x14ac:dyDescent="0.4"/>
    <row r="382" s="1" customFormat="1" x14ac:dyDescent="0.4"/>
    <row r="383" s="1" customFormat="1" x14ac:dyDescent="0.4"/>
    <row r="384" s="1" customFormat="1" x14ac:dyDescent="0.4"/>
    <row r="385" s="1" customFormat="1" x14ac:dyDescent="0.4"/>
    <row r="386" s="1" customFormat="1" x14ac:dyDescent="0.4"/>
    <row r="387" s="1" customFormat="1" x14ac:dyDescent="0.4"/>
    <row r="388" s="1" customFormat="1" x14ac:dyDescent="0.4"/>
    <row r="389" s="1" customFormat="1" x14ac:dyDescent="0.4"/>
    <row r="390" s="1" customFormat="1" x14ac:dyDescent="0.4"/>
    <row r="391" s="1" customFormat="1" x14ac:dyDescent="0.4"/>
    <row r="392" s="1" customFormat="1" x14ac:dyDescent="0.4"/>
    <row r="393" s="1" customFormat="1" x14ac:dyDescent="0.4"/>
    <row r="394" s="1" customFormat="1" x14ac:dyDescent="0.4"/>
    <row r="395" s="1" customFormat="1" x14ac:dyDescent="0.4"/>
    <row r="396" s="1" customFormat="1" x14ac:dyDescent="0.4"/>
    <row r="397" s="1" customFormat="1" x14ac:dyDescent="0.4"/>
    <row r="398" s="1" customFormat="1" x14ac:dyDescent="0.4"/>
    <row r="399" s="1" customFormat="1" x14ac:dyDescent="0.4"/>
    <row r="400" s="1" customFormat="1" x14ac:dyDescent="0.4"/>
    <row r="401" s="1" customFormat="1" x14ac:dyDescent="0.4"/>
    <row r="402" s="1" customFormat="1" x14ac:dyDescent="0.4"/>
    <row r="403" s="1" customFormat="1" x14ac:dyDescent="0.4"/>
    <row r="404" s="1" customFormat="1" x14ac:dyDescent="0.4"/>
    <row r="405" s="1" customFormat="1" x14ac:dyDescent="0.4"/>
    <row r="406" s="1" customFormat="1" x14ac:dyDescent="0.4"/>
    <row r="407" s="1" customFormat="1" x14ac:dyDescent="0.4"/>
  </sheetData>
  <mergeCells count="2">
    <mergeCell ref="A1:H1"/>
    <mergeCell ref="A2:H2"/>
  </mergeCells>
  <pageMargins left="0.31496062992125984" right="0.31496062992125984"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
  <sheetViews>
    <sheetView workbookViewId="0">
      <selection activeCell="A2" sqref="A2:D2"/>
    </sheetView>
  </sheetViews>
  <sheetFormatPr defaultColWidth="9.15234375" defaultRowHeight="14.15" x14ac:dyDescent="0.35"/>
  <cols>
    <col min="1" max="1" width="26.84375" style="9" customWidth="1"/>
    <col min="2" max="2" width="36" style="9" customWidth="1"/>
    <col min="3" max="3" width="31.69140625" style="9" customWidth="1"/>
    <col min="4" max="4" width="29.15234375" style="9" customWidth="1"/>
    <col min="5" max="16384" width="9.15234375" style="9"/>
  </cols>
  <sheetData>
    <row r="1" spans="1:13" x14ac:dyDescent="0.35">
      <c r="A1" s="857" t="s">
        <v>191</v>
      </c>
      <c r="B1" s="857"/>
      <c r="C1" s="857"/>
      <c r="D1" s="857"/>
    </row>
    <row r="2" spans="1:13" ht="23.25" customHeight="1" thickBot="1" x14ac:dyDescent="0.4">
      <c r="A2" s="864" t="s">
        <v>225</v>
      </c>
      <c r="B2" s="864"/>
      <c r="C2" s="864"/>
      <c r="D2" s="864"/>
      <c r="E2" s="13"/>
      <c r="F2" s="13"/>
      <c r="G2" s="13"/>
      <c r="H2" s="13"/>
      <c r="I2" s="13"/>
      <c r="J2" s="13"/>
      <c r="K2" s="13"/>
      <c r="L2" s="13"/>
      <c r="M2" s="13"/>
    </row>
    <row r="3" spans="1:13" ht="81.75" customHeight="1" thickBot="1" x14ac:dyDescent="0.4">
      <c r="A3" s="14" t="s">
        <v>11</v>
      </c>
      <c r="B3" s="4" t="s">
        <v>9</v>
      </c>
      <c r="C3" s="4" t="s">
        <v>10</v>
      </c>
      <c r="D3" s="5" t="s">
        <v>6</v>
      </c>
    </row>
    <row r="4" spans="1:13" ht="15.45" x14ac:dyDescent="0.35">
      <c r="A4" s="34"/>
      <c r="B4" s="2"/>
      <c r="C4" s="2"/>
      <c r="D4" s="2"/>
    </row>
    <row r="5" spans="1:13" ht="15" x14ac:dyDescent="0.35">
      <c r="A5" s="8"/>
      <c r="B5" s="3"/>
      <c r="C5" s="3"/>
      <c r="D5" s="3"/>
    </row>
    <row r="6" spans="1:13" x14ac:dyDescent="0.35">
      <c r="A6" s="8"/>
      <c r="B6" s="8"/>
      <c r="C6" s="8"/>
      <c r="D6" s="8"/>
    </row>
    <row r="7" spans="1:13" x14ac:dyDescent="0.35">
      <c r="A7" s="8"/>
      <c r="B7" s="8"/>
      <c r="C7" s="8"/>
      <c r="D7" s="8"/>
    </row>
    <row r="8" spans="1:13" x14ac:dyDescent="0.35">
      <c r="A8" s="8"/>
      <c r="B8" s="8"/>
      <c r="C8" s="8"/>
      <c r="D8" s="8"/>
    </row>
    <row r="10" spans="1:13" x14ac:dyDescent="0.35">
      <c r="A10" s="42" t="s">
        <v>228</v>
      </c>
    </row>
  </sheetData>
  <mergeCells count="2">
    <mergeCell ref="A1:D1"/>
    <mergeCell ref="A2:D2"/>
  </mergeCells>
  <pageMargins left="0.7" right="0.7" top="0.75" bottom="0.75" header="0.3" footer="0.3"/>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
  <sheetViews>
    <sheetView workbookViewId="0">
      <selection activeCell="E4" sqref="E4"/>
    </sheetView>
  </sheetViews>
  <sheetFormatPr defaultColWidth="9.15234375" defaultRowHeight="14.15" x14ac:dyDescent="0.35"/>
  <cols>
    <col min="1" max="1" width="23" style="9" customWidth="1"/>
    <col min="2" max="2" width="24.3828125" style="9" customWidth="1"/>
    <col min="3" max="3" width="18" style="9" customWidth="1"/>
    <col min="4" max="4" width="25" style="9" customWidth="1"/>
    <col min="5" max="5" width="16.3828125" style="9" customWidth="1"/>
    <col min="6" max="6" width="17.3828125" style="9" customWidth="1"/>
    <col min="7" max="16384" width="9.15234375" style="9"/>
  </cols>
  <sheetData>
    <row r="1" spans="1:10" ht="15" customHeight="1" x14ac:dyDescent="0.35">
      <c r="A1" s="866" t="s">
        <v>190</v>
      </c>
      <c r="B1" s="866"/>
      <c r="C1" s="866"/>
      <c r="D1" s="866"/>
      <c r="E1" s="866"/>
      <c r="F1" s="866"/>
      <c r="G1" s="37"/>
      <c r="H1" s="37"/>
      <c r="I1" s="37"/>
      <c r="J1" s="37"/>
    </row>
    <row r="2" spans="1:10" ht="24.75" customHeight="1" thickBot="1" x14ac:dyDescent="0.4">
      <c r="A2" s="869" t="s">
        <v>226</v>
      </c>
      <c r="B2" s="869"/>
      <c r="C2" s="869"/>
      <c r="D2" s="869"/>
      <c r="E2" s="869"/>
      <c r="F2" s="869"/>
      <c r="G2" s="37"/>
      <c r="H2" s="37"/>
      <c r="I2" s="37"/>
      <c r="J2" s="37"/>
    </row>
    <row r="3" spans="1:10" ht="45.75" customHeight="1" x14ac:dyDescent="0.35">
      <c r="A3" s="870" t="s">
        <v>193</v>
      </c>
      <c r="B3" s="870" t="s">
        <v>14</v>
      </c>
      <c r="C3" s="870" t="s">
        <v>13</v>
      </c>
      <c r="D3" s="870" t="s">
        <v>12</v>
      </c>
      <c r="E3" s="867" t="s">
        <v>52</v>
      </c>
      <c r="F3" s="868"/>
    </row>
    <row r="4" spans="1:10" ht="14.6" thickBot="1" x14ac:dyDescent="0.4">
      <c r="A4" s="871"/>
      <c r="B4" s="871"/>
      <c r="C4" s="871"/>
      <c r="D4" s="871"/>
      <c r="E4" s="104" t="s">
        <v>15</v>
      </c>
      <c r="F4" s="105" t="s">
        <v>1</v>
      </c>
    </row>
    <row r="5" spans="1:10" ht="28.3" x14ac:dyDescent="0.35">
      <c r="A5" s="34" t="s">
        <v>468</v>
      </c>
      <c r="B5" s="20" t="s">
        <v>466</v>
      </c>
      <c r="C5" s="20">
        <v>20</v>
      </c>
      <c r="D5" s="20" t="s">
        <v>467</v>
      </c>
      <c r="E5" s="20">
        <v>25</v>
      </c>
      <c r="F5" s="34" t="s">
        <v>465</v>
      </c>
    </row>
    <row r="6" spans="1:10" x14ac:dyDescent="0.35">
      <c r="A6" s="8"/>
      <c r="B6" s="21"/>
      <c r="C6" s="21"/>
      <c r="D6" s="21"/>
      <c r="E6" s="21"/>
      <c r="F6" s="106"/>
    </row>
    <row r="8" spans="1:10" ht="14.6" x14ac:dyDescent="0.4">
      <c r="A8" s="42" t="s">
        <v>228</v>
      </c>
      <c r="B8" s="66" t="s">
        <v>457</v>
      </c>
      <c r="C8"/>
      <c r="D8"/>
      <c r="E8"/>
      <c r="F8"/>
    </row>
  </sheetData>
  <mergeCells count="7">
    <mergeCell ref="A1:F1"/>
    <mergeCell ref="E3:F3"/>
    <mergeCell ref="A2:F2"/>
    <mergeCell ref="C3:C4"/>
    <mergeCell ref="B3:B4"/>
    <mergeCell ref="D3:D4"/>
    <mergeCell ref="A3:A4"/>
  </mergeCells>
  <pageMargins left="0.7" right="0.7" top="0.75" bottom="0.75" header="0.3" footer="0.3"/>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8"/>
  <sheetViews>
    <sheetView topLeftCell="A2" workbookViewId="0">
      <selection activeCell="A2" sqref="A2:F2"/>
    </sheetView>
  </sheetViews>
  <sheetFormatPr defaultRowHeight="14.6" x14ac:dyDescent="0.4"/>
  <cols>
    <col min="1" max="1" width="26.15234375" customWidth="1"/>
    <col min="2" max="2" width="22" customWidth="1"/>
    <col min="3" max="3" width="25" customWidth="1"/>
    <col min="4" max="4" width="19.3046875" customWidth="1"/>
    <col min="5" max="5" width="24.3046875" customWidth="1"/>
    <col min="6" max="6" width="19.84375" customWidth="1"/>
  </cols>
  <sheetData>
    <row r="1" spans="1:12" ht="15" customHeight="1" x14ac:dyDescent="0.4">
      <c r="A1" s="872" t="s">
        <v>189</v>
      </c>
      <c r="B1" s="872"/>
      <c r="C1" s="872"/>
      <c r="D1" s="872"/>
      <c r="E1" s="872"/>
      <c r="F1" s="872"/>
      <c r="G1" s="38"/>
      <c r="H1" s="38"/>
      <c r="I1" s="38"/>
      <c r="J1" s="38"/>
      <c r="K1" s="38"/>
      <c r="L1" s="38"/>
    </row>
    <row r="2" spans="1:12" ht="15" customHeight="1" x14ac:dyDescent="0.4">
      <c r="A2" s="873" t="s">
        <v>227</v>
      </c>
      <c r="B2" s="874"/>
      <c r="C2" s="874"/>
      <c r="D2" s="874"/>
      <c r="E2" s="874"/>
      <c r="F2" s="874"/>
      <c r="G2" s="38"/>
      <c r="H2" s="38"/>
      <c r="I2" s="38"/>
      <c r="J2" s="38"/>
      <c r="K2" s="38"/>
      <c r="L2" s="38"/>
    </row>
    <row r="3" spans="1:12" ht="15.75" customHeight="1" thickBot="1" x14ac:dyDescent="0.45">
      <c r="A3" s="873" t="s">
        <v>260</v>
      </c>
      <c r="B3" s="874"/>
      <c r="C3" s="874"/>
      <c r="D3" s="874"/>
      <c r="E3" s="874"/>
      <c r="F3" s="874"/>
    </row>
    <row r="4" spans="1:12" ht="57.75" customHeight="1" x14ac:dyDescent="0.4">
      <c r="A4" s="16" t="s">
        <v>253</v>
      </c>
      <c r="B4" s="17" t="s">
        <v>252</v>
      </c>
      <c r="C4" s="16" t="s">
        <v>251</v>
      </c>
      <c r="D4" s="19" t="s">
        <v>19</v>
      </c>
      <c r="E4" s="18" t="s">
        <v>16</v>
      </c>
      <c r="F4" s="22" t="s">
        <v>53</v>
      </c>
    </row>
    <row r="5" spans="1:12" ht="15" customHeight="1" x14ac:dyDescent="0.4">
      <c r="A5" s="881" t="s">
        <v>17</v>
      </c>
      <c r="B5" s="882"/>
      <c r="C5" s="882"/>
      <c r="D5" s="882"/>
      <c r="E5" s="882"/>
      <c r="F5" s="883"/>
    </row>
    <row r="6" spans="1:12" x14ac:dyDescent="0.4">
      <c r="A6" s="39"/>
      <c r="B6" s="39"/>
      <c r="C6" s="40"/>
      <c r="D6" s="40"/>
      <c r="E6" s="40"/>
      <c r="F6" s="40"/>
    </row>
    <row r="7" spans="1:12" x14ac:dyDescent="0.4">
      <c r="A7" s="39"/>
      <c r="B7" s="39"/>
      <c r="C7" s="40"/>
      <c r="D7" s="40"/>
      <c r="E7" s="40"/>
      <c r="F7" s="40"/>
    </row>
    <row r="8" spans="1:12" x14ac:dyDescent="0.4">
      <c r="A8" s="41"/>
      <c r="B8" s="41"/>
      <c r="C8" s="40"/>
      <c r="D8" s="40"/>
      <c r="E8" s="40"/>
      <c r="F8" s="40"/>
    </row>
    <row r="9" spans="1:12" ht="15" customHeight="1" x14ac:dyDescent="0.4">
      <c r="A9" s="875" t="s">
        <v>54</v>
      </c>
      <c r="B9" s="876"/>
      <c r="C9" s="876"/>
      <c r="D9" s="876"/>
      <c r="E9" s="876"/>
      <c r="F9" s="877"/>
    </row>
    <row r="10" spans="1:12" x14ac:dyDescent="0.4">
      <c r="A10" s="39"/>
      <c r="B10" s="39"/>
      <c r="C10" s="40"/>
      <c r="D10" s="40"/>
      <c r="E10" s="40"/>
      <c r="F10" s="40"/>
    </row>
    <row r="11" spans="1:12" x14ac:dyDescent="0.4">
      <c r="A11" s="39"/>
      <c r="B11" s="39"/>
      <c r="C11" s="40"/>
      <c r="D11" s="40"/>
      <c r="E11" s="40"/>
      <c r="F11" s="40"/>
    </row>
    <row r="12" spans="1:12" x14ac:dyDescent="0.4">
      <c r="A12" s="39"/>
      <c r="B12" s="39"/>
      <c r="C12" s="40"/>
      <c r="D12" s="40"/>
      <c r="E12" s="40"/>
      <c r="F12" s="40"/>
    </row>
    <row r="13" spans="1:12" ht="15" customHeight="1" x14ac:dyDescent="0.4">
      <c r="A13" s="878" t="s">
        <v>18</v>
      </c>
      <c r="B13" s="879"/>
      <c r="C13" s="879"/>
      <c r="D13" s="879"/>
      <c r="E13" s="879"/>
      <c r="F13" s="880"/>
    </row>
    <row r="14" spans="1:12" x14ac:dyDescent="0.4">
      <c r="A14" s="12"/>
      <c r="B14" s="12"/>
      <c r="C14" s="25"/>
      <c r="D14" s="25"/>
      <c r="E14" s="25"/>
      <c r="F14" s="25"/>
    </row>
    <row r="15" spans="1:12" x14ac:dyDescent="0.4">
      <c r="A15" s="12"/>
      <c r="B15" s="12"/>
      <c r="C15" s="25"/>
      <c r="D15" s="25"/>
      <c r="E15" s="25"/>
      <c r="F15" s="25"/>
    </row>
    <row r="16" spans="1:12" x14ac:dyDescent="0.4">
      <c r="A16" s="6"/>
      <c r="B16" s="6"/>
      <c r="C16" s="21"/>
      <c r="D16" s="21"/>
      <c r="E16" s="21"/>
      <c r="F16" s="21"/>
    </row>
    <row r="18" spans="1:1" x14ac:dyDescent="0.4">
      <c r="A18" s="42" t="s">
        <v>228</v>
      </c>
    </row>
  </sheetData>
  <mergeCells count="6">
    <mergeCell ref="A1:F1"/>
    <mergeCell ref="A3:F3"/>
    <mergeCell ref="A9:F9"/>
    <mergeCell ref="A13:F13"/>
    <mergeCell ref="A5:F5"/>
    <mergeCell ref="A2:F2"/>
  </mergeCells>
  <pageMargins left="0.51181102362204722" right="0.31496062992125984"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119"/>
  <sheetViews>
    <sheetView zoomScaleNormal="100" workbookViewId="0">
      <pane ySplit="6" topLeftCell="A7" activePane="bottomLeft" state="frozen"/>
      <selection pane="bottomLeft" activeCell="AG100" sqref="A1:XFD1048576"/>
    </sheetView>
  </sheetViews>
  <sheetFormatPr defaultColWidth="9.15234375" defaultRowHeight="14.15" x14ac:dyDescent="0.35"/>
  <cols>
    <col min="1" max="1" width="13.84375" style="9" customWidth="1"/>
    <col min="2" max="2" width="16.15234375" style="9" customWidth="1"/>
    <col min="3" max="3" width="25" style="9" customWidth="1"/>
    <col min="4" max="5" width="4.3046875" style="9" customWidth="1"/>
    <col min="6" max="6" width="4.3828125" style="9" customWidth="1"/>
    <col min="7" max="7" width="4.15234375" style="9" customWidth="1"/>
    <col min="8" max="9" width="4.53515625" style="9" customWidth="1"/>
    <col min="10" max="10" width="5" style="9" customWidth="1"/>
    <col min="11" max="11" width="2.53515625" style="9" customWidth="1"/>
    <col min="12" max="13" width="4" style="9" customWidth="1"/>
    <col min="14" max="14" width="4.15234375" style="9" customWidth="1"/>
    <col min="15" max="15" width="2" style="9" customWidth="1"/>
    <col min="16" max="17" width="4.3046875" style="9" customWidth="1"/>
    <col min="18" max="18" width="4.53515625" style="9" customWidth="1"/>
    <col min="19" max="19" width="2.3828125" style="9" customWidth="1"/>
    <col min="20" max="20" width="5.69140625" style="66" customWidth="1"/>
    <col min="21" max="21" width="6.15234375" style="9" customWidth="1"/>
    <col min="22" max="22" width="6.3046875" style="9" customWidth="1"/>
    <col min="23" max="23" width="6" style="66" customWidth="1"/>
    <col min="24" max="24" width="6.3046875" style="9" customWidth="1"/>
    <col min="25" max="25" width="13" style="66" customWidth="1"/>
    <col min="26" max="16384" width="9.15234375" style="9"/>
  </cols>
  <sheetData>
    <row r="1" spans="1:25" ht="15" customHeight="1" x14ac:dyDescent="0.35">
      <c r="A1" s="907" t="s">
        <v>188</v>
      </c>
      <c r="B1" s="907"/>
      <c r="C1" s="907"/>
      <c r="D1" s="907"/>
      <c r="E1" s="907"/>
      <c r="F1" s="907"/>
      <c r="G1" s="907"/>
      <c r="H1" s="907"/>
      <c r="I1" s="907"/>
      <c r="J1" s="907"/>
      <c r="K1" s="907"/>
      <c r="L1" s="907"/>
      <c r="M1" s="907"/>
      <c r="N1" s="907"/>
      <c r="O1" s="907"/>
      <c r="P1" s="907"/>
      <c r="Q1" s="907"/>
      <c r="R1" s="907"/>
      <c r="S1" s="907"/>
      <c r="T1" s="907"/>
      <c r="U1" s="907"/>
      <c r="V1" s="907"/>
      <c r="W1" s="907"/>
      <c r="X1" s="907"/>
      <c r="Y1" s="907"/>
    </row>
    <row r="2" spans="1:25" ht="21" customHeight="1" thickBot="1" x14ac:dyDescent="0.4">
      <c r="A2" s="864" t="s">
        <v>609</v>
      </c>
      <c r="B2" s="864"/>
      <c r="C2" s="864"/>
      <c r="D2" s="864"/>
      <c r="E2" s="864"/>
      <c r="F2" s="864"/>
      <c r="G2" s="864"/>
      <c r="H2" s="864"/>
      <c r="I2" s="864"/>
      <c r="J2" s="864"/>
      <c r="K2" s="864"/>
      <c r="L2" s="864"/>
      <c r="M2" s="864"/>
      <c r="N2" s="864"/>
      <c r="O2" s="864"/>
      <c r="P2" s="864"/>
      <c r="Q2" s="864"/>
      <c r="R2" s="864"/>
      <c r="S2" s="864"/>
      <c r="T2" s="864"/>
      <c r="U2" s="864"/>
      <c r="V2" s="864"/>
      <c r="W2" s="864"/>
      <c r="X2" s="864"/>
      <c r="Y2" s="864"/>
    </row>
    <row r="3" spans="1:25" ht="16.5" customHeight="1" thickBot="1" x14ac:dyDescent="0.4">
      <c r="A3" s="889" t="s">
        <v>3</v>
      </c>
      <c r="B3" s="891" t="s">
        <v>2</v>
      </c>
      <c r="C3" s="894" t="s">
        <v>31</v>
      </c>
      <c r="D3" s="896"/>
      <c r="E3" s="897"/>
      <c r="F3" s="897"/>
      <c r="G3" s="897"/>
      <c r="H3" s="897"/>
      <c r="I3" s="897"/>
      <c r="J3" s="897"/>
      <c r="K3" s="897"/>
      <c r="L3" s="897"/>
      <c r="M3" s="897"/>
      <c r="N3" s="897"/>
      <c r="O3" s="897"/>
      <c r="P3" s="897"/>
      <c r="Q3" s="897"/>
      <c r="R3" s="897"/>
      <c r="S3" s="897"/>
      <c r="T3" s="916" t="s">
        <v>27</v>
      </c>
      <c r="U3" s="917"/>
      <c r="V3" s="917"/>
      <c r="W3" s="889" t="s">
        <v>28</v>
      </c>
      <c r="X3" s="898"/>
      <c r="Y3" s="886" t="s">
        <v>29</v>
      </c>
    </row>
    <row r="4" spans="1:25" ht="28.5" customHeight="1" thickBot="1" x14ac:dyDescent="0.4">
      <c r="A4" s="890"/>
      <c r="B4" s="892"/>
      <c r="C4" s="885"/>
      <c r="D4" s="908" t="s">
        <v>20</v>
      </c>
      <c r="E4" s="909"/>
      <c r="F4" s="910"/>
      <c r="G4" s="911"/>
      <c r="H4" s="908" t="s">
        <v>24</v>
      </c>
      <c r="I4" s="909"/>
      <c r="J4" s="910"/>
      <c r="K4" s="911"/>
      <c r="L4" s="908" t="s">
        <v>25</v>
      </c>
      <c r="M4" s="909"/>
      <c r="N4" s="910"/>
      <c r="O4" s="911"/>
      <c r="P4" s="908" t="s">
        <v>26</v>
      </c>
      <c r="Q4" s="909"/>
      <c r="R4" s="910"/>
      <c r="S4" s="911"/>
      <c r="T4" s="918"/>
      <c r="U4" s="919"/>
      <c r="V4" s="919"/>
      <c r="W4" s="899"/>
      <c r="X4" s="900"/>
      <c r="Y4" s="887"/>
    </row>
    <row r="5" spans="1:25" ht="24.75" customHeight="1" x14ac:dyDescent="0.35">
      <c r="A5" s="890"/>
      <c r="B5" s="892"/>
      <c r="C5" s="885"/>
      <c r="D5" s="884" t="s">
        <v>0</v>
      </c>
      <c r="E5" s="885"/>
      <c r="F5" s="914" t="s">
        <v>1</v>
      </c>
      <c r="G5" s="915"/>
      <c r="H5" s="912" t="s">
        <v>0</v>
      </c>
      <c r="I5" s="913"/>
      <c r="J5" s="914" t="s">
        <v>1</v>
      </c>
      <c r="K5" s="915"/>
      <c r="L5" s="912" t="s">
        <v>0</v>
      </c>
      <c r="M5" s="913"/>
      <c r="N5" s="914" t="s">
        <v>1</v>
      </c>
      <c r="O5" s="915"/>
      <c r="P5" s="912" t="s">
        <v>0</v>
      </c>
      <c r="Q5" s="913"/>
      <c r="R5" s="914" t="s">
        <v>1</v>
      </c>
      <c r="S5" s="915"/>
      <c r="T5" s="901" t="s">
        <v>8</v>
      </c>
      <c r="U5" s="903" t="s">
        <v>1</v>
      </c>
      <c r="V5" s="920" t="s">
        <v>58</v>
      </c>
      <c r="W5" s="901" t="s">
        <v>8</v>
      </c>
      <c r="X5" s="903" t="s">
        <v>1</v>
      </c>
      <c r="Y5" s="887"/>
    </row>
    <row r="6" spans="1:25" ht="42" customHeight="1" thickBot="1" x14ac:dyDescent="0.4">
      <c r="A6" s="890"/>
      <c r="B6" s="893"/>
      <c r="C6" s="895"/>
      <c r="D6" s="152" t="s">
        <v>22</v>
      </c>
      <c r="E6" s="153" t="s">
        <v>23</v>
      </c>
      <c r="F6" s="153" t="s">
        <v>22</v>
      </c>
      <c r="G6" s="154" t="s">
        <v>23</v>
      </c>
      <c r="H6" s="152" t="s">
        <v>22</v>
      </c>
      <c r="I6" s="153" t="s">
        <v>23</v>
      </c>
      <c r="J6" s="153" t="s">
        <v>22</v>
      </c>
      <c r="K6" s="153" t="s">
        <v>23</v>
      </c>
      <c r="L6" s="152" t="s">
        <v>22</v>
      </c>
      <c r="M6" s="153" t="s">
        <v>23</v>
      </c>
      <c r="N6" s="153" t="s">
        <v>22</v>
      </c>
      <c r="O6" s="153" t="s">
        <v>23</v>
      </c>
      <c r="P6" s="152" t="s">
        <v>22</v>
      </c>
      <c r="Q6" s="153" t="s">
        <v>23</v>
      </c>
      <c r="R6" s="153" t="s">
        <v>22</v>
      </c>
      <c r="S6" s="153" t="s">
        <v>23</v>
      </c>
      <c r="T6" s="902"/>
      <c r="U6" s="904"/>
      <c r="V6" s="921"/>
      <c r="W6" s="902"/>
      <c r="X6" s="904"/>
      <c r="Y6" s="888"/>
    </row>
    <row r="7" spans="1:25" s="62" customFormat="1" ht="37.5" customHeight="1" thickBot="1" x14ac:dyDescent="0.45">
      <c r="A7" s="181" t="s">
        <v>56</v>
      </c>
      <c r="B7" s="182"/>
      <c r="C7" s="183"/>
      <c r="D7" s="184">
        <f>D8+D11+D53</f>
        <v>192</v>
      </c>
      <c r="E7" s="196">
        <f t="shared" ref="E7:S7" si="0">E8+E11+E53</f>
        <v>27</v>
      </c>
      <c r="F7" s="196">
        <f>F8+F11+F53</f>
        <v>160</v>
      </c>
      <c r="G7" s="197">
        <f t="shared" si="0"/>
        <v>0</v>
      </c>
      <c r="H7" s="184">
        <f t="shared" si="0"/>
        <v>148</v>
      </c>
      <c r="I7" s="184">
        <f t="shared" si="0"/>
        <v>45</v>
      </c>
      <c r="J7" s="196">
        <f t="shared" si="0"/>
        <v>140</v>
      </c>
      <c r="K7" s="197">
        <f t="shared" si="0"/>
        <v>5</v>
      </c>
      <c r="L7" s="184">
        <f t="shared" si="0"/>
        <v>152</v>
      </c>
      <c r="M7" s="196">
        <f t="shared" si="0"/>
        <v>21</v>
      </c>
      <c r="N7" s="196">
        <f t="shared" si="0"/>
        <v>143</v>
      </c>
      <c r="O7" s="197">
        <f t="shared" si="0"/>
        <v>0</v>
      </c>
      <c r="P7" s="184">
        <f t="shared" si="0"/>
        <v>103</v>
      </c>
      <c r="Q7" s="196">
        <f t="shared" si="0"/>
        <v>23</v>
      </c>
      <c r="R7" s="196">
        <f t="shared" si="0"/>
        <v>99</v>
      </c>
      <c r="S7" s="197">
        <f t="shared" si="0"/>
        <v>0</v>
      </c>
      <c r="T7" s="184">
        <f>D7+E7+H7+I7+L7+M7+P7+Q7</f>
        <v>711</v>
      </c>
      <c r="U7" s="196">
        <f>U8+U11+U53</f>
        <v>547</v>
      </c>
      <c r="V7" s="197">
        <f t="shared" ref="V7:X7" si="1">V8+V11+V53</f>
        <v>443</v>
      </c>
      <c r="W7" s="184">
        <f t="shared" si="1"/>
        <v>158</v>
      </c>
      <c r="X7" s="197">
        <f t="shared" si="1"/>
        <v>128</v>
      </c>
      <c r="Y7" s="199">
        <v>0.86</v>
      </c>
    </row>
    <row r="8" spans="1:25" s="61" customFormat="1" ht="31.2" customHeight="1" thickTop="1" thickBot="1" x14ac:dyDescent="0.4">
      <c r="A8" s="177" t="s">
        <v>311</v>
      </c>
      <c r="B8" s="178" t="s">
        <v>282</v>
      </c>
      <c r="C8" s="384"/>
      <c r="D8" s="385">
        <f>D10+D9</f>
        <v>15</v>
      </c>
      <c r="E8" s="386">
        <f>E10+E9</f>
        <v>27</v>
      </c>
      <c r="F8" s="386">
        <f t="shared" ref="F8:Q8" si="2">F10+F9</f>
        <v>15</v>
      </c>
      <c r="G8" s="387">
        <f t="shared" si="2"/>
        <v>0</v>
      </c>
      <c r="H8" s="385">
        <f t="shared" si="2"/>
        <v>12</v>
      </c>
      <c r="I8" s="386">
        <f t="shared" si="2"/>
        <v>20</v>
      </c>
      <c r="J8" s="386">
        <f t="shared" si="2"/>
        <v>11</v>
      </c>
      <c r="K8" s="387">
        <f t="shared" si="2"/>
        <v>5</v>
      </c>
      <c r="L8" s="385">
        <f t="shared" si="2"/>
        <v>16</v>
      </c>
      <c r="M8" s="386">
        <f t="shared" si="2"/>
        <v>8</v>
      </c>
      <c r="N8" s="386">
        <f t="shared" si="2"/>
        <v>14</v>
      </c>
      <c r="O8" s="387">
        <f t="shared" si="2"/>
        <v>0</v>
      </c>
      <c r="P8" s="385">
        <f t="shared" si="2"/>
        <v>0</v>
      </c>
      <c r="Q8" s="386">
        <f t="shared" si="2"/>
        <v>11</v>
      </c>
      <c r="R8" s="386"/>
      <c r="S8" s="387"/>
      <c r="T8" s="385">
        <f>D8+E8+H8+I8+L8+M8+P8+Q8</f>
        <v>109</v>
      </c>
      <c r="U8" s="386">
        <f>F8+G8+J8+K8+N8+O8+R8+S8</f>
        <v>45</v>
      </c>
      <c r="V8" s="387">
        <f>V9+V10</f>
        <v>71</v>
      </c>
      <c r="W8" s="385">
        <f>W9+W10</f>
        <v>31</v>
      </c>
      <c r="X8" s="387">
        <f>X9+X10</f>
        <v>18</v>
      </c>
      <c r="Y8" s="388">
        <v>1.29</v>
      </c>
    </row>
    <row r="9" spans="1:25" s="50" customFormat="1" ht="21.65" customHeight="1" thickTop="1" x14ac:dyDescent="0.35">
      <c r="A9" s="389"/>
      <c r="B9" s="390"/>
      <c r="C9" s="391" t="s">
        <v>283</v>
      </c>
      <c r="D9" s="392">
        <v>6</v>
      </c>
      <c r="E9" s="393">
        <v>6</v>
      </c>
      <c r="F9" s="394">
        <v>6</v>
      </c>
      <c r="G9" s="395"/>
      <c r="H9" s="392">
        <v>6</v>
      </c>
      <c r="I9" s="393"/>
      <c r="J9" s="394">
        <v>5</v>
      </c>
      <c r="K9" s="395"/>
      <c r="L9" s="392">
        <v>9</v>
      </c>
      <c r="M9" s="396">
        <v>8</v>
      </c>
      <c r="N9" s="394">
        <v>9</v>
      </c>
      <c r="O9" s="395"/>
      <c r="P9" s="392"/>
      <c r="Q9" s="393"/>
      <c r="R9" s="394"/>
      <c r="S9" s="395"/>
      <c r="T9" s="397">
        <f>D9+E9+H9+I9+L9+M9+P9+Q9</f>
        <v>35</v>
      </c>
      <c r="U9" s="394">
        <f>F9+J9+N9+R9</f>
        <v>20</v>
      </c>
      <c r="V9" s="395">
        <v>24</v>
      </c>
      <c r="W9" s="398">
        <v>13</v>
      </c>
      <c r="X9" s="399">
        <v>11</v>
      </c>
      <c r="Y9" s="400">
        <v>1.44</v>
      </c>
    </row>
    <row r="10" spans="1:25" s="50" customFormat="1" ht="21.65" customHeight="1" thickBot="1" x14ac:dyDescent="0.4">
      <c r="A10" s="401"/>
      <c r="B10" s="402"/>
      <c r="C10" s="403" t="s">
        <v>333</v>
      </c>
      <c r="D10" s="404">
        <v>9</v>
      </c>
      <c r="E10" s="405">
        <v>21</v>
      </c>
      <c r="F10" s="406">
        <v>9</v>
      </c>
      <c r="G10" s="407"/>
      <c r="H10" s="404">
        <v>6</v>
      </c>
      <c r="I10" s="405">
        <v>20</v>
      </c>
      <c r="J10" s="406">
        <v>6</v>
      </c>
      <c r="K10" s="407">
        <v>5</v>
      </c>
      <c r="L10" s="404">
        <v>7</v>
      </c>
      <c r="M10" s="408"/>
      <c r="N10" s="406">
        <v>5</v>
      </c>
      <c r="O10" s="407"/>
      <c r="P10" s="404"/>
      <c r="Q10" s="405">
        <v>11</v>
      </c>
      <c r="R10" s="406"/>
      <c r="S10" s="407"/>
      <c r="T10" s="409">
        <f>D10+E10+H10+I10+L10+M10+P10+Q10</f>
        <v>74</v>
      </c>
      <c r="U10" s="406">
        <f>F10+G10+J10+K10+N10+O10+R10+S10</f>
        <v>25</v>
      </c>
      <c r="V10" s="407">
        <v>47</v>
      </c>
      <c r="W10" s="410">
        <v>18</v>
      </c>
      <c r="X10" s="411">
        <v>7</v>
      </c>
      <c r="Y10" s="412">
        <v>1.2</v>
      </c>
    </row>
    <row r="11" spans="1:25" s="60" customFormat="1" ht="21.65" customHeight="1" thickTop="1" thickBot="1" x14ac:dyDescent="0.4">
      <c r="A11" s="413" t="s">
        <v>284</v>
      </c>
      <c r="B11" s="414"/>
      <c r="C11" s="415"/>
      <c r="D11" s="416">
        <f>D12+D17+D20+D26+D30+D44+D51</f>
        <v>177</v>
      </c>
      <c r="E11" s="417"/>
      <c r="F11" s="417">
        <f>F12+F17+F20+F26+F30+F44+F51</f>
        <v>145</v>
      </c>
      <c r="G11" s="418"/>
      <c r="H11" s="416">
        <f t="shared" ref="H11:P11" si="3">H12+H17+H20+H26+H30+H44+H51</f>
        <v>132</v>
      </c>
      <c r="I11" s="417"/>
      <c r="J11" s="417">
        <f>J12+J17+J20+J26+J30+J44+J51</f>
        <v>125</v>
      </c>
      <c r="K11" s="418"/>
      <c r="L11" s="416">
        <f t="shared" si="3"/>
        <v>131</v>
      </c>
      <c r="M11" s="417"/>
      <c r="N11" s="417">
        <f>N12+N17+N20+N26+N30+N44+N51</f>
        <v>124</v>
      </c>
      <c r="O11" s="418"/>
      <c r="P11" s="416">
        <f t="shared" si="3"/>
        <v>103</v>
      </c>
      <c r="Q11" s="417"/>
      <c r="R11" s="417">
        <f>R12+R17+R20+R26+R30+R44+R51</f>
        <v>99</v>
      </c>
      <c r="S11" s="418"/>
      <c r="T11" s="416">
        <f>D11+H11+L11+P11</f>
        <v>543</v>
      </c>
      <c r="U11" s="417">
        <f>F11+G11+J11+K11+N11+O11+R11+S11</f>
        <v>493</v>
      </c>
      <c r="V11" s="418">
        <f>V12+V17+V20+V26+V30+V44+V51</f>
        <v>338</v>
      </c>
      <c r="W11" s="416">
        <f>W12+W17+W20+W26+W30+W44+W51</f>
        <v>109</v>
      </c>
      <c r="X11" s="418">
        <f>X12+X17+X20+X26+X30+X44+X51</f>
        <v>104</v>
      </c>
      <c r="Y11" s="419">
        <v>0.76</v>
      </c>
    </row>
    <row r="12" spans="1:25" s="59" customFormat="1" ht="39" customHeight="1" thickTop="1" thickBot="1" x14ac:dyDescent="0.4">
      <c r="A12" s="420"/>
      <c r="B12" s="159" t="s">
        <v>314</v>
      </c>
      <c r="C12" s="421"/>
      <c r="D12" s="422">
        <f>D13+D14+D15+D16</f>
        <v>24</v>
      </c>
      <c r="E12" s="423"/>
      <c r="F12" s="423">
        <f>F13+F14+F15+F16</f>
        <v>19</v>
      </c>
      <c r="G12" s="424"/>
      <c r="H12" s="422">
        <f>H13+H14+H15+H16</f>
        <v>18</v>
      </c>
      <c r="I12" s="423"/>
      <c r="J12" s="423">
        <f>J13+J14+J15+J16</f>
        <v>17</v>
      </c>
      <c r="K12" s="424"/>
      <c r="L12" s="422">
        <f>L13+L14+L15+L16</f>
        <v>13</v>
      </c>
      <c r="M12" s="423"/>
      <c r="N12" s="423">
        <f>N13+N14+N15+N16</f>
        <v>12</v>
      </c>
      <c r="O12" s="424"/>
      <c r="P12" s="422">
        <f>P13+P14+P15+P16</f>
        <v>6</v>
      </c>
      <c r="Q12" s="423"/>
      <c r="R12" s="423">
        <f>R13+R14+R15+R16</f>
        <v>6</v>
      </c>
      <c r="S12" s="424"/>
      <c r="T12" s="422">
        <f>D12+H12+L12+P12</f>
        <v>61</v>
      </c>
      <c r="U12" s="423">
        <f>F12+J12+N12+R12</f>
        <v>54</v>
      </c>
      <c r="V12" s="425">
        <f>V13+V14+V15+V16</f>
        <v>39</v>
      </c>
      <c r="W12" s="422">
        <f>W13+W14+W15+W16</f>
        <v>10</v>
      </c>
      <c r="X12" s="424">
        <f>X13+X14+X15+X16</f>
        <v>9</v>
      </c>
      <c r="Y12" s="426">
        <v>0.67</v>
      </c>
    </row>
    <row r="13" spans="1:25" s="50" customFormat="1" ht="23.5" customHeight="1" x14ac:dyDescent="0.35">
      <c r="A13" s="427"/>
      <c r="B13" s="428"/>
      <c r="C13" s="161" t="s">
        <v>285</v>
      </c>
      <c r="D13" s="429">
        <v>6</v>
      </c>
      <c r="E13" s="430"/>
      <c r="F13" s="431">
        <v>5</v>
      </c>
      <c r="G13" s="432"/>
      <c r="H13" s="433">
        <v>8</v>
      </c>
      <c r="I13" s="430"/>
      <c r="J13" s="431">
        <v>8</v>
      </c>
      <c r="K13" s="434"/>
      <c r="L13" s="429">
        <v>5</v>
      </c>
      <c r="M13" s="430"/>
      <c r="N13" s="431">
        <v>5</v>
      </c>
      <c r="O13" s="432"/>
      <c r="P13" s="433">
        <v>6</v>
      </c>
      <c r="Q13" s="430"/>
      <c r="R13" s="431">
        <v>6</v>
      </c>
      <c r="S13" s="434"/>
      <c r="T13" s="435">
        <f>D13+E13+H13+I13+L13+M13+P13+Q13</f>
        <v>25</v>
      </c>
      <c r="U13" s="431">
        <f>F13+J13+N13+R13</f>
        <v>24</v>
      </c>
      <c r="V13" s="432">
        <v>14</v>
      </c>
      <c r="W13" s="436">
        <v>6</v>
      </c>
      <c r="X13" s="434">
        <v>6</v>
      </c>
      <c r="Y13" s="437">
        <v>0.6</v>
      </c>
    </row>
    <row r="14" spans="1:25" s="50" customFormat="1" ht="18.649999999999999" customHeight="1" x14ac:dyDescent="0.35">
      <c r="A14" s="427"/>
      <c r="B14" s="296"/>
      <c r="C14" s="438" t="s">
        <v>381</v>
      </c>
      <c r="D14" s="439">
        <v>6</v>
      </c>
      <c r="E14" s="440"/>
      <c r="F14" s="441">
        <v>5</v>
      </c>
      <c r="G14" s="442"/>
      <c r="H14" s="443">
        <v>4</v>
      </c>
      <c r="I14" s="440"/>
      <c r="J14" s="441">
        <v>4</v>
      </c>
      <c r="K14" s="444"/>
      <c r="L14" s="439">
        <v>4</v>
      </c>
      <c r="M14" s="440"/>
      <c r="N14" s="441">
        <v>4</v>
      </c>
      <c r="O14" s="442"/>
      <c r="P14" s="443"/>
      <c r="Q14" s="440"/>
      <c r="R14" s="441"/>
      <c r="S14" s="444"/>
      <c r="T14" s="445">
        <f t="shared" ref="T14:T16" si="4">D14+E14+H14+I14+L14+M14+P14+Q14</f>
        <v>14</v>
      </c>
      <c r="U14" s="441">
        <f t="shared" ref="U14:U16" si="5">F14+J14+N14+R14</f>
        <v>13</v>
      </c>
      <c r="V14" s="442">
        <v>9</v>
      </c>
      <c r="W14" s="446"/>
      <c r="X14" s="444"/>
      <c r="Y14" s="296"/>
    </row>
    <row r="15" spans="1:25" s="50" customFormat="1" ht="18.649999999999999" customHeight="1" x14ac:dyDescent="0.35">
      <c r="A15" s="427"/>
      <c r="B15" s="296"/>
      <c r="C15" s="438" t="s">
        <v>382</v>
      </c>
      <c r="D15" s="439">
        <v>4</v>
      </c>
      <c r="E15" s="440"/>
      <c r="F15" s="441">
        <v>4</v>
      </c>
      <c r="G15" s="442"/>
      <c r="H15" s="443">
        <v>6</v>
      </c>
      <c r="I15" s="440"/>
      <c r="J15" s="441">
        <v>5</v>
      </c>
      <c r="K15" s="444"/>
      <c r="L15" s="439">
        <v>4</v>
      </c>
      <c r="M15" s="440"/>
      <c r="N15" s="441">
        <v>3</v>
      </c>
      <c r="O15" s="442"/>
      <c r="P15" s="443"/>
      <c r="Q15" s="440"/>
      <c r="R15" s="441"/>
      <c r="S15" s="444"/>
      <c r="T15" s="445">
        <f t="shared" si="4"/>
        <v>14</v>
      </c>
      <c r="U15" s="441">
        <f t="shared" si="5"/>
        <v>12</v>
      </c>
      <c r="V15" s="442">
        <v>9</v>
      </c>
      <c r="W15" s="446">
        <v>4</v>
      </c>
      <c r="X15" s="444">
        <v>3</v>
      </c>
      <c r="Y15" s="447">
        <v>0.8</v>
      </c>
    </row>
    <row r="16" spans="1:25" s="59" customFormat="1" ht="40.950000000000003" customHeight="1" thickBot="1" x14ac:dyDescent="0.4">
      <c r="A16" s="427"/>
      <c r="B16" s="363"/>
      <c r="C16" s="192" t="s">
        <v>526</v>
      </c>
      <c r="D16" s="448">
        <v>8</v>
      </c>
      <c r="E16" s="449"/>
      <c r="F16" s="450">
        <v>5</v>
      </c>
      <c r="G16" s="451"/>
      <c r="H16" s="452"/>
      <c r="I16" s="449"/>
      <c r="J16" s="450"/>
      <c r="K16" s="453"/>
      <c r="L16" s="448"/>
      <c r="M16" s="449"/>
      <c r="N16" s="450"/>
      <c r="O16" s="451"/>
      <c r="P16" s="452"/>
      <c r="Q16" s="449"/>
      <c r="R16" s="450"/>
      <c r="S16" s="453"/>
      <c r="T16" s="454">
        <f t="shared" si="4"/>
        <v>8</v>
      </c>
      <c r="U16" s="455">
        <f t="shared" si="5"/>
        <v>5</v>
      </c>
      <c r="V16" s="451">
        <v>7</v>
      </c>
      <c r="W16" s="456">
        <v>0</v>
      </c>
      <c r="X16" s="453">
        <v>0</v>
      </c>
      <c r="Y16" s="363"/>
    </row>
    <row r="17" spans="1:25" s="59" customFormat="1" ht="29.5" customHeight="1" thickBot="1" x14ac:dyDescent="0.4">
      <c r="A17" s="427"/>
      <c r="B17" s="160" t="s">
        <v>286</v>
      </c>
      <c r="C17" s="457"/>
      <c r="D17" s="63">
        <f>D18+D19</f>
        <v>18</v>
      </c>
      <c r="E17" s="458"/>
      <c r="F17" s="458">
        <f>F18+F19</f>
        <v>10</v>
      </c>
      <c r="G17" s="459"/>
      <c r="H17" s="460">
        <f>H18+H19</f>
        <v>11</v>
      </c>
      <c r="I17" s="458"/>
      <c r="J17" s="458">
        <f>J18+J19</f>
        <v>10</v>
      </c>
      <c r="K17" s="461"/>
      <c r="L17" s="63">
        <f>L18+L19</f>
        <v>10</v>
      </c>
      <c r="M17" s="458"/>
      <c r="N17" s="458">
        <f>N18+N19</f>
        <v>10</v>
      </c>
      <c r="O17" s="459"/>
      <c r="P17" s="460">
        <f>P18+P19</f>
        <v>8</v>
      </c>
      <c r="Q17" s="458"/>
      <c r="R17" s="458">
        <f>R18+R19</f>
        <v>8</v>
      </c>
      <c r="S17" s="462"/>
      <c r="T17" s="63">
        <f>D17+H17+L17+P17</f>
        <v>47</v>
      </c>
      <c r="U17" s="458">
        <f>F17+J17+N17+R17</f>
        <v>38</v>
      </c>
      <c r="V17" s="463">
        <f>V18+V19</f>
        <v>41</v>
      </c>
      <c r="W17" s="460">
        <f>W18+W19</f>
        <v>8</v>
      </c>
      <c r="X17" s="461">
        <f>X18+X19</f>
        <v>8</v>
      </c>
      <c r="Y17" s="464">
        <v>0.73</v>
      </c>
    </row>
    <row r="18" spans="1:25" s="59" customFormat="1" ht="29.5" customHeight="1" x14ac:dyDescent="0.35">
      <c r="A18" s="427"/>
      <c r="B18" s="428"/>
      <c r="C18" s="161" t="s">
        <v>383</v>
      </c>
      <c r="D18" s="429">
        <v>9</v>
      </c>
      <c r="E18" s="430"/>
      <c r="F18" s="431">
        <v>6</v>
      </c>
      <c r="G18" s="432"/>
      <c r="H18" s="433">
        <v>4</v>
      </c>
      <c r="I18" s="430"/>
      <c r="J18" s="431">
        <v>4</v>
      </c>
      <c r="K18" s="434"/>
      <c r="L18" s="429">
        <v>4</v>
      </c>
      <c r="M18" s="430"/>
      <c r="N18" s="431">
        <v>4</v>
      </c>
      <c r="O18" s="432"/>
      <c r="P18" s="433">
        <v>5</v>
      </c>
      <c r="Q18" s="430"/>
      <c r="R18" s="431">
        <v>5</v>
      </c>
      <c r="S18" s="434"/>
      <c r="T18" s="435">
        <f>D18+E18+H18+I18+L18+M18+P18+Q18</f>
        <v>22</v>
      </c>
      <c r="U18" s="431">
        <f>F18+J18+N18+R18</f>
        <v>19</v>
      </c>
      <c r="V18" s="432">
        <v>19</v>
      </c>
      <c r="W18" s="436">
        <v>5</v>
      </c>
      <c r="X18" s="434">
        <v>5</v>
      </c>
      <c r="Y18" s="437">
        <v>1</v>
      </c>
    </row>
    <row r="19" spans="1:25" s="59" customFormat="1" ht="21" customHeight="1" thickBot="1" x14ac:dyDescent="0.4">
      <c r="A19" s="427"/>
      <c r="B19" s="363"/>
      <c r="C19" s="465" t="s">
        <v>334</v>
      </c>
      <c r="D19" s="448">
        <v>9</v>
      </c>
      <c r="E19" s="449"/>
      <c r="F19" s="450">
        <v>4</v>
      </c>
      <c r="G19" s="451"/>
      <c r="H19" s="176">
        <v>7</v>
      </c>
      <c r="I19" s="466"/>
      <c r="J19" s="467">
        <v>6</v>
      </c>
      <c r="K19" s="468"/>
      <c r="L19" s="448">
        <v>6</v>
      </c>
      <c r="M19" s="449"/>
      <c r="N19" s="450">
        <v>6</v>
      </c>
      <c r="O19" s="451"/>
      <c r="P19" s="176">
        <v>3</v>
      </c>
      <c r="Q19" s="466"/>
      <c r="R19" s="467">
        <v>3</v>
      </c>
      <c r="S19" s="468"/>
      <c r="T19" s="454">
        <f>D19+E19+H19+I19+L19+M19+P19+Q19</f>
        <v>25</v>
      </c>
      <c r="U19" s="455">
        <f>F19+J19+N19+R19</f>
        <v>19</v>
      </c>
      <c r="V19" s="451">
        <v>22</v>
      </c>
      <c r="W19" s="469">
        <v>3</v>
      </c>
      <c r="X19" s="468">
        <v>3</v>
      </c>
      <c r="Y19" s="470">
        <v>0.5</v>
      </c>
    </row>
    <row r="20" spans="1:25" s="59" customFormat="1" ht="21" customHeight="1" thickBot="1" x14ac:dyDescent="0.4">
      <c r="A20" s="427"/>
      <c r="B20" s="160" t="s">
        <v>287</v>
      </c>
      <c r="C20" s="457"/>
      <c r="D20" s="63">
        <f>D21+D22+D23+D24+D25</f>
        <v>16</v>
      </c>
      <c r="E20" s="458"/>
      <c r="F20" s="458">
        <f>F21+F22+F23+F24+F25</f>
        <v>11</v>
      </c>
      <c r="G20" s="459"/>
      <c r="H20" s="460">
        <f>H21+H22+H23+H24+H25</f>
        <v>11</v>
      </c>
      <c r="I20" s="458"/>
      <c r="J20" s="458">
        <f>J21+J22+J23+J24+J25</f>
        <v>11</v>
      </c>
      <c r="K20" s="461"/>
      <c r="L20" s="63">
        <f>L21+L22+L23+L24+L25</f>
        <v>14</v>
      </c>
      <c r="M20" s="458"/>
      <c r="N20" s="458">
        <f>N21+N22+N23+N24+N25</f>
        <v>14</v>
      </c>
      <c r="O20" s="459"/>
      <c r="P20" s="460">
        <f>P21+P22+P23+P24+P25</f>
        <v>6</v>
      </c>
      <c r="Q20" s="458"/>
      <c r="R20" s="458">
        <f>R21+R22+R23+R24+R25</f>
        <v>6</v>
      </c>
      <c r="S20" s="462"/>
      <c r="T20" s="63">
        <f>D20+H20+L20+P20</f>
        <v>47</v>
      </c>
      <c r="U20" s="458">
        <f>F20+J20+N20+R20</f>
        <v>42</v>
      </c>
      <c r="V20" s="463">
        <f>V21+V22+V23+V24+V25</f>
        <v>33</v>
      </c>
      <c r="W20" s="460">
        <f>W21+W22+W23+W24+W25</f>
        <v>6</v>
      </c>
      <c r="X20" s="461">
        <f>X21+X22+X23+X24+X25</f>
        <v>6</v>
      </c>
      <c r="Y20" s="464">
        <v>0.67</v>
      </c>
    </row>
    <row r="21" spans="1:25" s="59" customFormat="1" ht="21" customHeight="1" x14ac:dyDescent="0.35">
      <c r="A21" s="427"/>
      <c r="B21" s="471"/>
      <c r="C21" s="161" t="s">
        <v>288</v>
      </c>
      <c r="D21" s="429">
        <v>8</v>
      </c>
      <c r="E21" s="430"/>
      <c r="F21" s="431">
        <v>5</v>
      </c>
      <c r="G21" s="432"/>
      <c r="H21" s="433">
        <v>7</v>
      </c>
      <c r="I21" s="430"/>
      <c r="J21" s="431">
        <v>7</v>
      </c>
      <c r="K21" s="434"/>
      <c r="L21" s="392">
        <v>8</v>
      </c>
      <c r="M21" s="396"/>
      <c r="N21" s="394">
        <v>8</v>
      </c>
      <c r="O21" s="395"/>
      <c r="P21" s="433">
        <v>3</v>
      </c>
      <c r="Q21" s="430"/>
      <c r="R21" s="431">
        <v>3</v>
      </c>
      <c r="S21" s="434"/>
      <c r="T21" s="398">
        <f>D21+H21+L21+P21</f>
        <v>26</v>
      </c>
      <c r="U21" s="394">
        <f>F21+J21+N21+R21</f>
        <v>23</v>
      </c>
      <c r="V21" s="395">
        <v>19</v>
      </c>
      <c r="W21" s="436">
        <v>3</v>
      </c>
      <c r="X21" s="434">
        <v>3</v>
      </c>
      <c r="Y21" s="437">
        <v>0.6</v>
      </c>
    </row>
    <row r="22" spans="1:25" s="59" customFormat="1" ht="21" customHeight="1" x14ac:dyDescent="0.35">
      <c r="A22" s="427"/>
      <c r="B22" s="472"/>
      <c r="C22" s="162" t="s">
        <v>289</v>
      </c>
      <c r="D22" s="439">
        <v>6</v>
      </c>
      <c r="E22" s="440"/>
      <c r="F22" s="441">
        <v>4</v>
      </c>
      <c r="G22" s="442"/>
      <c r="H22" s="443">
        <v>4</v>
      </c>
      <c r="I22" s="440"/>
      <c r="J22" s="441">
        <v>4</v>
      </c>
      <c r="K22" s="444"/>
      <c r="L22" s="439">
        <v>6</v>
      </c>
      <c r="M22" s="440"/>
      <c r="N22" s="441">
        <v>6</v>
      </c>
      <c r="O22" s="442"/>
      <c r="P22" s="443">
        <v>3</v>
      </c>
      <c r="Q22" s="440"/>
      <c r="R22" s="441">
        <v>3</v>
      </c>
      <c r="S22" s="444"/>
      <c r="T22" s="398">
        <f t="shared" ref="T22:T24" si="6">D22+H22+L22+P22</f>
        <v>19</v>
      </c>
      <c r="U22" s="394">
        <f t="shared" ref="U22:U24" si="7">F22+J22+N22+R22</f>
        <v>17</v>
      </c>
      <c r="V22" s="442">
        <v>12</v>
      </c>
      <c r="W22" s="446">
        <v>3</v>
      </c>
      <c r="X22" s="444">
        <v>3</v>
      </c>
      <c r="Y22" s="447">
        <v>0.75</v>
      </c>
    </row>
    <row r="23" spans="1:25" s="59" customFormat="1" ht="27" customHeight="1" x14ac:dyDescent="0.35">
      <c r="A23" s="427"/>
      <c r="B23" s="472"/>
      <c r="C23" s="162" t="s">
        <v>290</v>
      </c>
      <c r="D23" s="439"/>
      <c r="E23" s="440"/>
      <c r="F23" s="441"/>
      <c r="G23" s="442"/>
      <c r="H23" s="443"/>
      <c r="I23" s="440"/>
      <c r="J23" s="441"/>
      <c r="K23" s="444"/>
      <c r="L23" s="439"/>
      <c r="M23" s="440"/>
      <c r="N23" s="441"/>
      <c r="O23" s="442"/>
      <c r="P23" s="443"/>
      <c r="Q23" s="440"/>
      <c r="R23" s="441"/>
      <c r="S23" s="444"/>
      <c r="T23" s="398">
        <f t="shared" si="6"/>
        <v>0</v>
      </c>
      <c r="U23" s="394">
        <f t="shared" si="7"/>
        <v>0</v>
      </c>
      <c r="V23" s="442"/>
      <c r="W23" s="446"/>
      <c r="X23" s="444"/>
      <c r="Y23" s="296"/>
    </row>
    <row r="24" spans="1:25" s="59" customFormat="1" ht="29.5" customHeight="1" x14ac:dyDescent="0.35">
      <c r="A24" s="427"/>
      <c r="B24" s="67"/>
      <c r="C24" s="438" t="s">
        <v>529</v>
      </c>
      <c r="D24" s="473">
        <v>2</v>
      </c>
      <c r="E24" s="466"/>
      <c r="F24" s="467">
        <v>2</v>
      </c>
      <c r="G24" s="474"/>
      <c r="H24" s="176"/>
      <c r="I24" s="466"/>
      <c r="J24" s="467"/>
      <c r="K24" s="468"/>
      <c r="L24" s="473"/>
      <c r="M24" s="466"/>
      <c r="N24" s="467"/>
      <c r="O24" s="474"/>
      <c r="P24" s="176"/>
      <c r="Q24" s="466"/>
      <c r="R24" s="467"/>
      <c r="S24" s="468"/>
      <c r="T24" s="398">
        <f t="shared" si="6"/>
        <v>2</v>
      </c>
      <c r="U24" s="394">
        <f t="shared" si="7"/>
        <v>2</v>
      </c>
      <c r="V24" s="474">
        <v>2</v>
      </c>
      <c r="W24" s="469"/>
      <c r="X24" s="468"/>
      <c r="Y24" s="297"/>
    </row>
    <row r="25" spans="1:25" s="59" customFormat="1" ht="25.3" thickBot="1" x14ac:dyDescent="0.4">
      <c r="A25" s="427"/>
      <c r="B25" s="475"/>
      <c r="C25" s="192" t="s">
        <v>574</v>
      </c>
      <c r="D25" s="448"/>
      <c r="E25" s="449"/>
      <c r="F25" s="450"/>
      <c r="G25" s="451"/>
      <c r="H25" s="452"/>
      <c r="I25" s="449"/>
      <c r="J25" s="450"/>
      <c r="K25" s="453"/>
      <c r="L25" s="473"/>
      <c r="M25" s="466"/>
      <c r="N25" s="467"/>
      <c r="O25" s="474"/>
      <c r="P25" s="452"/>
      <c r="Q25" s="449"/>
      <c r="R25" s="450"/>
      <c r="S25" s="453"/>
      <c r="T25" s="398"/>
      <c r="U25" s="394"/>
      <c r="V25" s="474"/>
      <c r="W25" s="456"/>
      <c r="X25" s="453"/>
      <c r="Y25" s="363"/>
    </row>
    <row r="26" spans="1:25" s="59" customFormat="1" ht="28.2" customHeight="1" thickBot="1" x14ac:dyDescent="0.4">
      <c r="A26" s="427"/>
      <c r="B26" s="63" t="s">
        <v>385</v>
      </c>
      <c r="C26" s="64"/>
      <c r="D26" s="63">
        <f>D27+D28+D29</f>
        <v>7</v>
      </c>
      <c r="E26" s="458"/>
      <c r="F26" s="458">
        <f>F27+F28+F29</f>
        <v>7</v>
      </c>
      <c r="G26" s="459"/>
      <c r="H26" s="460">
        <f>H27+H28+H29</f>
        <v>8</v>
      </c>
      <c r="I26" s="458"/>
      <c r="J26" s="458">
        <f>J27+J28+J29</f>
        <v>7</v>
      </c>
      <c r="K26" s="461"/>
      <c r="L26" s="63">
        <f>L27+L28+L29</f>
        <v>8</v>
      </c>
      <c r="M26" s="458"/>
      <c r="N26" s="458">
        <f>N27+N28+N29</f>
        <v>7</v>
      </c>
      <c r="O26" s="459"/>
      <c r="P26" s="460">
        <f>P27+P28+P29</f>
        <v>5</v>
      </c>
      <c r="Q26" s="458"/>
      <c r="R26" s="458">
        <f>R27+R28+R29</f>
        <v>5</v>
      </c>
      <c r="S26" s="461"/>
      <c r="T26" s="63">
        <f t="shared" ref="T26:T52" si="8">D26+H26+L26+P26</f>
        <v>28</v>
      </c>
      <c r="U26" s="458">
        <f t="shared" ref="U26:U36" si="9">F26+J26+N26+R26</f>
        <v>26</v>
      </c>
      <c r="V26" s="463">
        <f>V27+V28+V29</f>
        <v>21</v>
      </c>
      <c r="W26" s="460">
        <f>W27+W28+W29</f>
        <v>4</v>
      </c>
      <c r="X26" s="461">
        <f>X27+X28+X29</f>
        <v>4</v>
      </c>
      <c r="Y26" s="464">
        <v>0.67</v>
      </c>
    </row>
    <row r="27" spans="1:25" s="59" customFormat="1" ht="28.2" customHeight="1" x14ac:dyDescent="0.35">
      <c r="A27" s="427"/>
      <c r="B27" s="476"/>
      <c r="C27" s="161" t="s">
        <v>292</v>
      </c>
      <c r="D27" s="429">
        <v>3</v>
      </c>
      <c r="E27" s="430"/>
      <c r="F27" s="431">
        <v>3</v>
      </c>
      <c r="G27" s="432"/>
      <c r="H27" s="433">
        <v>4</v>
      </c>
      <c r="I27" s="430"/>
      <c r="J27" s="431">
        <v>4</v>
      </c>
      <c r="K27" s="434"/>
      <c r="L27" s="429">
        <v>5</v>
      </c>
      <c r="M27" s="430"/>
      <c r="N27" s="431">
        <v>4</v>
      </c>
      <c r="O27" s="432"/>
      <c r="P27" s="433">
        <v>3</v>
      </c>
      <c r="Q27" s="430"/>
      <c r="R27" s="431">
        <v>3</v>
      </c>
      <c r="S27" s="434"/>
      <c r="T27" s="435">
        <f t="shared" si="8"/>
        <v>15</v>
      </c>
      <c r="U27" s="431">
        <f t="shared" si="9"/>
        <v>14</v>
      </c>
      <c r="V27" s="432">
        <v>11</v>
      </c>
      <c r="W27" s="436">
        <v>2</v>
      </c>
      <c r="X27" s="434">
        <v>2</v>
      </c>
      <c r="Y27" s="437">
        <v>0.67</v>
      </c>
    </row>
    <row r="28" spans="1:25" s="59" customFormat="1" ht="16.95" customHeight="1" x14ac:dyDescent="0.35">
      <c r="A28" s="427"/>
      <c r="B28" s="477"/>
      <c r="C28" s="162" t="s">
        <v>293</v>
      </c>
      <c r="D28" s="439">
        <v>3</v>
      </c>
      <c r="E28" s="440"/>
      <c r="F28" s="441">
        <v>3</v>
      </c>
      <c r="G28" s="442"/>
      <c r="H28" s="443">
        <v>4</v>
      </c>
      <c r="I28" s="440"/>
      <c r="J28" s="441">
        <v>3</v>
      </c>
      <c r="K28" s="444"/>
      <c r="L28" s="439">
        <v>3</v>
      </c>
      <c r="M28" s="440"/>
      <c r="N28" s="441">
        <v>3</v>
      </c>
      <c r="O28" s="442"/>
      <c r="P28" s="443">
        <v>2</v>
      </c>
      <c r="Q28" s="440"/>
      <c r="R28" s="441">
        <v>2</v>
      </c>
      <c r="S28" s="444"/>
      <c r="T28" s="445">
        <f t="shared" si="8"/>
        <v>12</v>
      </c>
      <c r="U28" s="441">
        <f t="shared" si="9"/>
        <v>11</v>
      </c>
      <c r="V28" s="442">
        <v>10</v>
      </c>
      <c r="W28" s="446">
        <v>2</v>
      </c>
      <c r="X28" s="444">
        <v>2</v>
      </c>
      <c r="Y28" s="447">
        <v>0.67</v>
      </c>
    </row>
    <row r="29" spans="1:25" s="59" customFormat="1" ht="28.2" customHeight="1" thickBot="1" x14ac:dyDescent="0.4">
      <c r="A29" s="427"/>
      <c r="B29" s="478"/>
      <c r="C29" s="163" t="s">
        <v>294</v>
      </c>
      <c r="D29" s="473">
        <v>1</v>
      </c>
      <c r="E29" s="466"/>
      <c r="F29" s="467">
        <v>1</v>
      </c>
      <c r="G29" s="474"/>
      <c r="H29" s="176"/>
      <c r="I29" s="466"/>
      <c r="J29" s="467"/>
      <c r="K29" s="468"/>
      <c r="L29" s="473"/>
      <c r="M29" s="466"/>
      <c r="N29" s="467"/>
      <c r="O29" s="474"/>
      <c r="P29" s="176"/>
      <c r="Q29" s="466"/>
      <c r="R29" s="467"/>
      <c r="S29" s="468"/>
      <c r="T29" s="479">
        <f t="shared" si="8"/>
        <v>1</v>
      </c>
      <c r="U29" s="467">
        <f t="shared" si="9"/>
        <v>1</v>
      </c>
      <c r="V29" s="474"/>
      <c r="W29" s="469">
        <v>0</v>
      </c>
      <c r="X29" s="468">
        <v>0</v>
      </c>
      <c r="Y29" s="297"/>
    </row>
    <row r="30" spans="1:25" s="59" customFormat="1" ht="28.2" customHeight="1" thickBot="1" x14ac:dyDescent="0.4">
      <c r="A30" s="427"/>
      <c r="B30" s="160" t="s">
        <v>295</v>
      </c>
      <c r="C30" s="457"/>
      <c r="D30" s="63">
        <f>D31+D36+D40+D41+D42+D43</f>
        <v>71</v>
      </c>
      <c r="E30" s="458"/>
      <c r="F30" s="458">
        <f>F31+F36+F40+F41+F42+F43</f>
        <v>62</v>
      </c>
      <c r="G30" s="459"/>
      <c r="H30" s="460">
        <f>H31+H36+H40+H41+H42+H43</f>
        <v>60</v>
      </c>
      <c r="I30" s="458"/>
      <c r="J30" s="458">
        <f>J31+J36+J40+J41+J42+J43</f>
        <v>57</v>
      </c>
      <c r="K30" s="461"/>
      <c r="L30" s="63">
        <f>L31+L36+L40+L41+L42+L43</f>
        <v>64</v>
      </c>
      <c r="M30" s="458"/>
      <c r="N30" s="458">
        <f>N31+N36+N40+N41+N42+N43</f>
        <v>61</v>
      </c>
      <c r="O30" s="459"/>
      <c r="P30" s="460">
        <f>P31+P36+P40+P41+P42+P43</f>
        <v>59</v>
      </c>
      <c r="Q30" s="458"/>
      <c r="R30" s="458">
        <f>R31+R36+R40+R41+R42+R43</f>
        <v>57</v>
      </c>
      <c r="S30" s="461"/>
      <c r="T30" s="63">
        <f t="shared" si="8"/>
        <v>254</v>
      </c>
      <c r="U30" s="458">
        <f>U31+U36+U40+U41+U42+U43</f>
        <v>237</v>
      </c>
      <c r="V30" s="463">
        <f>V31+V36+V40+V41+V42+V43</f>
        <v>133</v>
      </c>
      <c r="W30" s="460">
        <f>W31+W36+W40+W41+W42+W43</f>
        <v>59</v>
      </c>
      <c r="X30" s="461">
        <f>X31+X36+X40+X41+X42+X43</f>
        <v>57</v>
      </c>
      <c r="Y30" s="464">
        <v>0.84</v>
      </c>
    </row>
    <row r="31" spans="1:25" s="59" customFormat="1" ht="28.2" customHeight="1" x14ac:dyDescent="0.35">
      <c r="A31" s="427"/>
      <c r="B31" s="476"/>
      <c r="C31" s="161" t="s">
        <v>296</v>
      </c>
      <c r="D31" s="480">
        <f>D32+D33+D34+D35</f>
        <v>43</v>
      </c>
      <c r="E31" s="481"/>
      <c r="F31" s="482">
        <f>F32+F33+F34+F35</f>
        <v>43</v>
      </c>
      <c r="G31" s="483"/>
      <c r="H31" s="484">
        <f>H32+H33+H34+H35</f>
        <v>40</v>
      </c>
      <c r="I31" s="485"/>
      <c r="J31" s="486">
        <f>J32+J33+J34+J35</f>
        <v>39</v>
      </c>
      <c r="K31" s="487"/>
      <c r="L31" s="480">
        <f>L32+L33+L34+L35</f>
        <v>45</v>
      </c>
      <c r="M31" s="481"/>
      <c r="N31" s="482">
        <f>N32+N33+N34+N35</f>
        <v>42</v>
      </c>
      <c r="O31" s="483"/>
      <c r="P31" s="484">
        <f>P32+P33+P34+P35</f>
        <v>34</v>
      </c>
      <c r="Q31" s="485"/>
      <c r="R31" s="486">
        <f>R32+R33+R34+R35</f>
        <v>33</v>
      </c>
      <c r="S31" s="487"/>
      <c r="T31" s="488">
        <f t="shared" si="8"/>
        <v>162</v>
      </c>
      <c r="U31" s="482">
        <f t="shared" si="9"/>
        <v>157</v>
      </c>
      <c r="V31" s="489">
        <f>V32+V33+V34+V35</f>
        <v>61</v>
      </c>
      <c r="W31" s="490">
        <f>W32+W33+W34+W35</f>
        <v>34</v>
      </c>
      <c r="X31" s="487">
        <f>X32+X33+X34+X35</f>
        <v>33</v>
      </c>
      <c r="Y31" s="491">
        <v>0.83</v>
      </c>
    </row>
    <row r="32" spans="1:25" s="59" customFormat="1" ht="28.2" customHeight="1" x14ac:dyDescent="0.35">
      <c r="A32" s="427"/>
      <c r="B32" s="477"/>
      <c r="C32" s="193" t="s">
        <v>297</v>
      </c>
      <c r="D32" s="439">
        <v>5</v>
      </c>
      <c r="E32" s="440"/>
      <c r="F32" s="441">
        <v>5</v>
      </c>
      <c r="G32" s="442"/>
      <c r="H32" s="443">
        <v>5</v>
      </c>
      <c r="I32" s="440"/>
      <c r="J32" s="441">
        <v>5</v>
      </c>
      <c r="K32" s="444"/>
      <c r="L32" s="439">
        <v>6</v>
      </c>
      <c r="M32" s="440"/>
      <c r="N32" s="441">
        <v>6</v>
      </c>
      <c r="O32" s="442"/>
      <c r="P32" s="443">
        <v>5</v>
      </c>
      <c r="Q32" s="440"/>
      <c r="R32" s="441">
        <v>4</v>
      </c>
      <c r="S32" s="444"/>
      <c r="T32" s="445">
        <f t="shared" si="8"/>
        <v>21</v>
      </c>
      <c r="U32" s="441">
        <f t="shared" si="9"/>
        <v>20</v>
      </c>
      <c r="V32" s="442">
        <v>15</v>
      </c>
      <c r="W32" s="446">
        <v>4</v>
      </c>
      <c r="X32" s="444">
        <v>3</v>
      </c>
      <c r="Y32" s="447">
        <v>0.56999999999999995</v>
      </c>
    </row>
    <row r="33" spans="1:25" s="59" customFormat="1" ht="43.2" customHeight="1" x14ac:dyDescent="0.35">
      <c r="A33" s="427"/>
      <c r="B33" s="477"/>
      <c r="C33" s="193" t="s">
        <v>298</v>
      </c>
      <c r="D33" s="439">
        <v>22</v>
      </c>
      <c r="E33" s="440"/>
      <c r="F33" s="441">
        <v>22</v>
      </c>
      <c r="G33" s="442"/>
      <c r="H33" s="443">
        <v>25</v>
      </c>
      <c r="I33" s="440"/>
      <c r="J33" s="441">
        <v>24</v>
      </c>
      <c r="K33" s="444"/>
      <c r="L33" s="439">
        <v>24</v>
      </c>
      <c r="M33" s="440"/>
      <c r="N33" s="441">
        <v>23</v>
      </c>
      <c r="O33" s="442"/>
      <c r="P33" s="443">
        <v>16</v>
      </c>
      <c r="Q33" s="440"/>
      <c r="R33" s="441">
        <v>16</v>
      </c>
      <c r="S33" s="444"/>
      <c r="T33" s="445">
        <f t="shared" si="8"/>
        <v>87</v>
      </c>
      <c r="U33" s="441">
        <f t="shared" si="9"/>
        <v>85</v>
      </c>
      <c r="V33" s="442">
        <v>37</v>
      </c>
      <c r="W33" s="446">
        <v>16</v>
      </c>
      <c r="X33" s="444">
        <v>16</v>
      </c>
      <c r="Y33" s="447">
        <v>0.8</v>
      </c>
    </row>
    <row r="34" spans="1:25" s="59" customFormat="1" ht="28.2" customHeight="1" x14ac:dyDescent="0.35">
      <c r="A34" s="427"/>
      <c r="B34" s="477"/>
      <c r="C34" s="193" t="s">
        <v>299</v>
      </c>
      <c r="D34" s="439">
        <v>13</v>
      </c>
      <c r="E34" s="440"/>
      <c r="F34" s="441">
        <v>13</v>
      </c>
      <c r="G34" s="442"/>
      <c r="H34" s="443">
        <v>6</v>
      </c>
      <c r="I34" s="440"/>
      <c r="J34" s="441">
        <v>6</v>
      </c>
      <c r="K34" s="444"/>
      <c r="L34" s="439">
        <v>12</v>
      </c>
      <c r="M34" s="440"/>
      <c r="N34" s="441">
        <v>11</v>
      </c>
      <c r="O34" s="442"/>
      <c r="P34" s="443">
        <v>11</v>
      </c>
      <c r="Q34" s="440"/>
      <c r="R34" s="441">
        <v>11</v>
      </c>
      <c r="S34" s="444"/>
      <c r="T34" s="445">
        <f t="shared" si="8"/>
        <v>42</v>
      </c>
      <c r="U34" s="441">
        <f t="shared" si="9"/>
        <v>41</v>
      </c>
      <c r="V34" s="442">
        <v>6</v>
      </c>
      <c r="W34" s="446">
        <v>12</v>
      </c>
      <c r="X34" s="444">
        <v>12</v>
      </c>
      <c r="Y34" s="447">
        <v>1.0900000000000001</v>
      </c>
    </row>
    <row r="35" spans="1:25" s="59" customFormat="1" ht="19.95" customHeight="1" x14ac:dyDescent="0.35">
      <c r="A35" s="427"/>
      <c r="B35" s="477"/>
      <c r="C35" s="193" t="s">
        <v>300</v>
      </c>
      <c r="D35" s="439">
        <v>3</v>
      </c>
      <c r="E35" s="440"/>
      <c r="F35" s="441">
        <v>3</v>
      </c>
      <c r="G35" s="442"/>
      <c r="H35" s="443">
        <v>4</v>
      </c>
      <c r="I35" s="440"/>
      <c r="J35" s="441">
        <v>4</v>
      </c>
      <c r="K35" s="444"/>
      <c r="L35" s="439">
        <v>3</v>
      </c>
      <c r="M35" s="440"/>
      <c r="N35" s="441">
        <v>2</v>
      </c>
      <c r="O35" s="442"/>
      <c r="P35" s="443">
        <v>2</v>
      </c>
      <c r="Q35" s="440"/>
      <c r="R35" s="441">
        <v>2</v>
      </c>
      <c r="S35" s="444"/>
      <c r="T35" s="445">
        <f t="shared" si="8"/>
        <v>12</v>
      </c>
      <c r="U35" s="441">
        <f t="shared" si="9"/>
        <v>11</v>
      </c>
      <c r="V35" s="442">
        <v>3</v>
      </c>
      <c r="W35" s="446">
        <v>2</v>
      </c>
      <c r="X35" s="444">
        <v>2</v>
      </c>
      <c r="Y35" s="447">
        <v>0.67</v>
      </c>
    </row>
    <row r="36" spans="1:25" s="59" customFormat="1" ht="19.2" customHeight="1" x14ac:dyDescent="0.35">
      <c r="A36" s="427"/>
      <c r="B36" s="477"/>
      <c r="C36" s="162" t="s">
        <v>575</v>
      </c>
      <c r="D36" s="492">
        <f>D37+D38+D39</f>
        <v>18</v>
      </c>
      <c r="E36" s="493"/>
      <c r="F36" s="494">
        <f>F37+F38+F39</f>
        <v>12</v>
      </c>
      <c r="G36" s="495"/>
      <c r="H36" s="496">
        <f>H37+H38+H39</f>
        <v>14</v>
      </c>
      <c r="I36" s="493"/>
      <c r="J36" s="494">
        <f>J37+J38+J39</f>
        <v>13</v>
      </c>
      <c r="K36" s="497"/>
      <c r="L36" s="492">
        <f>L37+L38+L39</f>
        <v>13</v>
      </c>
      <c r="M36" s="493"/>
      <c r="N36" s="494">
        <f>N37+N38+N39</f>
        <v>13</v>
      </c>
      <c r="O36" s="495"/>
      <c r="P36" s="496">
        <f>P37+P38+P39</f>
        <v>13</v>
      </c>
      <c r="Q36" s="493"/>
      <c r="R36" s="494">
        <f>R37+R38+R39</f>
        <v>12</v>
      </c>
      <c r="S36" s="497"/>
      <c r="T36" s="498">
        <f t="shared" si="8"/>
        <v>58</v>
      </c>
      <c r="U36" s="494">
        <f t="shared" si="9"/>
        <v>50</v>
      </c>
      <c r="V36" s="495">
        <f>V37+V38+V39</f>
        <v>51</v>
      </c>
      <c r="W36" s="499">
        <f>W37+W38+W39</f>
        <v>13</v>
      </c>
      <c r="X36" s="497">
        <f>X37+X38+X39</f>
        <v>12</v>
      </c>
      <c r="Y36" s="500">
        <v>0.72</v>
      </c>
    </row>
    <row r="37" spans="1:25" s="50" customFormat="1" ht="19.95" customHeight="1" x14ac:dyDescent="0.35">
      <c r="A37" s="427"/>
      <c r="B37" s="477"/>
      <c r="C37" s="193" t="s">
        <v>576</v>
      </c>
      <c r="D37" s="439">
        <v>9</v>
      </c>
      <c r="E37" s="440"/>
      <c r="F37" s="441">
        <v>3</v>
      </c>
      <c r="G37" s="442"/>
      <c r="H37" s="443">
        <v>5</v>
      </c>
      <c r="I37" s="440"/>
      <c r="J37" s="441">
        <v>5</v>
      </c>
      <c r="K37" s="444"/>
      <c r="L37" s="439">
        <v>5</v>
      </c>
      <c r="M37" s="440"/>
      <c r="N37" s="441">
        <v>5</v>
      </c>
      <c r="O37" s="442"/>
      <c r="P37" s="443">
        <v>5</v>
      </c>
      <c r="Q37" s="440"/>
      <c r="R37" s="441">
        <v>4</v>
      </c>
      <c r="S37" s="444"/>
      <c r="T37" s="445">
        <f t="shared" si="8"/>
        <v>24</v>
      </c>
      <c r="U37" s="441">
        <f>F37+J37+N37+R37</f>
        <v>17</v>
      </c>
      <c r="V37" s="442">
        <v>23</v>
      </c>
      <c r="W37" s="446">
        <v>4</v>
      </c>
      <c r="X37" s="444">
        <v>3</v>
      </c>
      <c r="Y37" s="447">
        <v>0.44</v>
      </c>
    </row>
    <row r="38" spans="1:25" s="50" customFormat="1" ht="19.95" customHeight="1" x14ac:dyDescent="0.35">
      <c r="A38" s="427"/>
      <c r="B38" s="477"/>
      <c r="C38" s="193" t="s">
        <v>577</v>
      </c>
      <c r="D38" s="439">
        <v>3</v>
      </c>
      <c r="E38" s="440"/>
      <c r="F38" s="441">
        <v>3</v>
      </c>
      <c r="G38" s="442"/>
      <c r="H38" s="443">
        <v>4</v>
      </c>
      <c r="I38" s="440"/>
      <c r="J38" s="441">
        <v>4</v>
      </c>
      <c r="K38" s="444"/>
      <c r="L38" s="439">
        <v>3</v>
      </c>
      <c r="M38" s="440"/>
      <c r="N38" s="441">
        <v>3</v>
      </c>
      <c r="O38" s="442"/>
      <c r="P38" s="443">
        <v>2</v>
      </c>
      <c r="Q38" s="440"/>
      <c r="R38" s="441">
        <v>2</v>
      </c>
      <c r="S38" s="444"/>
      <c r="T38" s="445">
        <f t="shared" si="8"/>
        <v>12</v>
      </c>
      <c r="U38" s="441">
        <f>F38+J38+N38+R38</f>
        <v>12</v>
      </c>
      <c r="V38" s="442">
        <v>10</v>
      </c>
      <c r="W38" s="446">
        <v>3</v>
      </c>
      <c r="X38" s="444">
        <v>3</v>
      </c>
      <c r="Y38" s="447">
        <v>1.5</v>
      </c>
    </row>
    <row r="39" spans="1:25" s="50" customFormat="1" ht="19.95" customHeight="1" x14ac:dyDescent="0.35">
      <c r="A39" s="427"/>
      <c r="B39" s="477"/>
      <c r="C39" s="193" t="s">
        <v>578</v>
      </c>
      <c r="D39" s="439">
        <v>6</v>
      </c>
      <c r="E39" s="440"/>
      <c r="F39" s="441">
        <v>6</v>
      </c>
      <c r="G39" s="442"/>
      <c r="H39" s="443">
        <v>5</v>
      </c>
      <c r="I39" s="440"/>
      <c r="J39" s="441">
        <v>4</v>
      </c>
      <c r="K39" s="444"/>
      <c r="L39" s="439">
        <v>5</v>
      </c>
      <c r="M39" s="440"/>
      <c r="N39" s="441">
        <v>5</v>
      </c>
      <c r="O39" s="442"/>
      <c r="P39" s="443">
        <v>6</v>
      </c>
      <c r="Q39" s="440"/>
      <c r="R39" s="441">
        <v>6</v>
      </c>
      <c r="S39" s="444"/>
      <c r="T39" s="445">
        <f t="shared" si="8"/>
        <v>22</v>
      </c>
      <c r="U39" s="441">
        <f>F39+J39+N39+R39</f>
        <v>21</v>
      </c>
      <c r="V39" s="442">
        <v>18</v>
      </c>
      <c r="W39" s="446">
        <v>6</v>
      </c>
      <c r="X39" s="444">
        <v>6</v>
      </c>
      <c r="Y39" s="447">
        <v>0.86</v>
      </c>
    </row>
    <row r="40" spans="1:25" s="50" customFormat="1" ht="19.95" customHeight="1" x14ac:dyDescent="0.35">
      <c r="A40" s="427"/>
      <c r="B40" s="477"/>
      <c r="C40" s="162" t="s">
        <v>335</v>
      </c>
      <c r="D40" s="439">
        <v>5</v>
      </c>
      <c r="E40" s="440"/>
      <c r="F40" s="441">
        <v>5</v>
      </c>
      <c r="G40" s="442"/>
      <c r="H40" s="443">
        <v>4</v>
      </c>
      <c r="I40" s="440"/>
      <c r="J40" s="441">
        <v>4</v>
      </c>
      <c r="K40" s="444"/>
      <c r="L40" s="439">
        <v>3</v>
      </c>
      <c r="M40" s="440"/>
      <c r="N40" s="441">
        <v>3</v>
      </c>
      <c r="O40" s="442"/>
      <c r="P40" s="443">
        <v>9</v>
      </c>
      <c r="Q40" s="440"/>
      <c r="R40" s="441">
        <v>9</v>
      </c>
      <c r="S40" s="444"/>
      <c r="T40" s="445">
        <f t="shared" si="8"/>
        <v>21</v>
      </c>
      <c r="U40" s="441">
        <f>F40+J40+N40+R40</f>
        <v>21</v>
      </c>
      <c r="V40" s="442">
        <v>14</v>
      </c>
      <c r="W40" s="446">
        <v>9</v>
      </c>
      <c r="X40" s="444">
        <v>9</v>
      </c>
      <c r="Y40" s="447">
        <v>1</v>
      </c>
    </row>
    <row r="41" spans="1:25" s="50" customFormat="1" ht="19.95" customHeight="1" x14ac:dyDescent="0.35">
      <c r="A41" s="427"/>
      <c r="B41" s="477"/>
      <c r="C41" s="162" t="s">
        <v>579</v>
      </c>
      <c r="D41" s="439">
        <v>2</v>
      </c>
      <c r="E41" s="440"/>
      <c r="F41" s="441">
        <v>1</v>
      </c>
      <c r="G41" s="442"/>
      <c r="H41" s="443"/>
      <c r="I41" s="440"/>
      <c r="J41" s="441"/>
      <c r="K41" s="444"/>
      <c r="L41" s="439"/>
      <c r="M41" s="440"/>
      <c r="N41" s="441"/>
      <c r="O41" s="442"/>
      <c r="P41" s="443"/>
      <c r="Q41" s="440"/>
      <c r="R41" s="441"/>
      <c r="S41" s="444"/>
      <c r="T41" s="445">
        <f t="shared" si="8"/>
        <v>2</v>
      </c>
      <c r="U41" s="441">
        <f t="shared" ref="U41:U55" si="10">F41+J41+N41+R41</f>
        <v>1</v>
      </c>
      <c r="V41" s="442">
        <v>0</v>
      </c>
      <c r="W41" s="446">
        <v>0</v>
      </c>
      <c r="X41" s="444">
        <v>0</v>
      </c>
      <c r="Y41" s="296"/>
    </row>
    <row r="42" spans="1:25" s="50" customFormat="1" ht="19.95" customHeight="1" x14ac:dyDescent="0.35">
      <c r="A42" s="427"/>
      <c r="B42" s="477"/>
      <c r="C42" s="162" t="s">
        <v>336</v>
      </c>
      <c r="D42" s="439">
        <v>2</v>
      </c>
      <c r="E42" s="440"/>
      <c r="F42" s="441">
        <v>1</v>
      </c>
      <c r="G42" s="442"/>
      <c r="H42" s="443">
        <v>1</v>
      </c>
      <c r="I42" s="440"/>
      <c r="J42" s="441"/>
      <c r="K42" s="444"/>
      <c r="L42" s="439">
        <v>2</v>
      </c>
      <c r="M42" s="440"/>
      <c r="N42" s="441">
        <v>2</v>
      </c>
      <c r="O42" s="442"/>
      <c r="P42" s="443">
        <v>1</v>
      </c>
      <c r="Q42" s="440"/>
      <c r="R42" s="441">
        <v>1</v>
      </c>
      <c r="S42" s="444"/>
      <c r="T42" s="445">
        <f t="shared" si="8"/>
        <v>6</v>
      </c>
      <c r="U42" s="441">
        <f t="shared" si="10"/>
        <v>4</v>
      </c>
      <c r="V42" s="442">
        <v>3</v>
      </c>
      <c r="W42" s="446">
        <v>1</v>
      </c>
      <c r="X42" s="444">
        <v>1</v>
      </c>
      <c r="Y42" s="447">
        <v>1</v>
      </c>
    </row>
    <row r="43" spans="1:25" s="50" customFormat="1" ht="19.95" customHeight="1" thickBot="1" x14ac:dyDescent="0.4">
      <c r="A43" s="427"/>
      <c r="B43" s="478"/>
      <c r="C43" s="501" t="s">
        <v>337</v>
      </c>
      <c r="D43" s="473">
        <v>1</v>
      </c>
      <c r="E43" s="466"/>
      <c r="F43" s="467"/>
      <c r="G43" s="474"/>
      <c r="H43" s="452">
        <v>1</v>
      </c>
      <c r="I43" s="449"/>
      <c r="J43" s="450">
        <v>1</v>
      </c>
      <c r="K43" s="453"/>
      <c r="L43" s="473">
        <v>1</v>
      </c>
      <c r="M43" s="466"/>
      <c r="N43" s="467">
        <v>1</v>
      </c>
      <c r="O43" s="474"/>
      <c r="P43" s="452">
        <v>2</v>
      </c>
      <c r="Q43" s="449"/>
      <c r="R43" s="450">
        <v>2</v>
      </c>
      <c r="S43" s="453"/>
      <c r="T43" s="445">
        <f t="shared" si="8"/>
        <v>5</v>
      </c>
      <c r="U43" s="441">
        <f t="shared" si="10"/>
        <v>4</v>
      </c>
      <c r="V43" s="474">
        <v>4</v>
      </c>
      <c r="W43" s="456">
        <v>2</v>
      </c>
      <c r="X43" s="453">
        <v>2</v>
      </c>
      <c r="Y43" s="470">
        <v>2</v>
      </c>
    </row>
    <row r="44" spans="1:25" s="50" customFormat="1" ht="19.95" customHeight="1" thickBot="1" x14ac:dyDescent="0.4">
      <c r="A44" s="427"/>
      <c r="B44" s="160" t="s">
        <v>303</v>
      </c>
      <c r="C44" s="457"/>
      <c r="D44" s="63">
        <f>D45+D46+D47+D48+D49+D50</f>
        <v>35</v>
      </c>
      <c r="E44" s="458"/>
      <c r="F44" s="458">
        <f>F45+F46+F47+F48+F49+F50</f>
        <v>31</v>
      </c>
      <c r="G44" s="459"/>
      <c r="H44" s="460">
        <f>H45+H46+H47+H48+H49+H50</f>
        <v>24</v>
      </c>
      <c r="I44" s="458"/>
      <c r="J44" s="458">
        <f>J45+J46+J47+J48+J49+J50</f>
        <v>23</v>
      </c>
      <c r="K44" s="461"/>
      <c r="L44" s="63">
        <f>L45+L46+L47+L48+L49+L50</f>
        <v>22</v>
      </c>
      <c r="M44" s="458"/>
      <c r="N44" s="458">
        <f>N45+N46+N48+N49+N50</f>
        <v>20</v>
      </c>
      <c r="O44" s="459"/>
      <c r="P44" s="460">
        <f>P45+P46+P47+P48+P49+P50</f>
        <v>19</v>
      </c>
      <c r="Q44" s="458"/>
      <c r="R44" s="458">
        <f>R45+R46+R47+R48+R49+R50</f>
        <v>17</v>
      </c>
      <c r="S44" s="461"/>
      <c r="T44" s="63">
        <f t="shared" si="8"/>
        <v>100</v>
      </c>
      <c r="U44" s="458">
        <f t="shared" si="10"/>
        <v>91</v>
      </c>
      <c r="V44" s="463">
        <f>V45+V46+V47+V48+V49+V50</f>
        <v>67</v>
      </c>
      <c r="W44" s="460">
        <f>W45+W46+W47+W48+W49+W50</f>
        <v>22</v>
      </c>
      <c r="X44" s="461">
        <f>X45+X46+X47+X48+X49+X50</f>
        <v>20</v>
      </c>
      <c r="Y44" s="464">
        <v>0.67</v>
      </c>
    </row>
    <row r="45" spans="1:25" s="50" customFormat="1" ht="28.95" customHeight="1" x14ac:dyDescent="0.35">
      <c r="A45" s="427"/>
      <c r="B45" s="476"/>
      <c r="C45" s="391" t="s">
        <v>304</v>
      </c>
      <c r="D45" s="429">
        <v>13</v>
      </c>
      <c r="E45" s="430"/>
      <c r="F45" s="431">
        <v>13</v>
      </c>
      <c r="G45" s="432"/>
      <c r="H45" s="393">
        <v>10</v>
      </c>
      <c r="I45" s="396"/>
      <c r="J45" s="394">
        <v>9</v>
      </c>
      <c r="K45" s="502"/>
      <c r="L45" s="429">
        <v>7</v>
      </c>
      <c r="M45" s="430"/>
      <c r="N45" s="431">
        <v>7</v>
      </c>
      <c r="O45" s="432"/>
      <c r="P45" s="393">
        <v>8</v>
      </c>
      <c r="Q45" s="396"/>
      <c r="R45" s="394">
        <v>7</v>
      </c>
      <c r="S45" s="502"/>
      <c r="T45" s="435">
        <f t="shared" si="8"/>
        <v>38</v>
      </c>
      <c r="U45" s="431">
        <f t="shared" si="10"/>
        <v>36</v>
      </c>
      <c r="V45" s="432">
        <v>25</v>
      </c>
      <c r="W45" s="503">
        <v>8</v>
      </c>
      <c r="X45" s="502">
        <v>7</v>
      </c>
      <c r="Y45" s="437">
        <v>0.62</v>
      </c>
    </row>
    <row r="46" spans="1:25" s="50" customFormat="1" ht="28.95" customHeight="1" x14ac:dyDescent="0.35">
      <c r="A46" s="427"/>
      <c r="B46" s="477"/>
      <c r="C46" s="164" t="s">
        <v>305</v>
      </c>
      <c r="D46" s="439">
        <v>5</v>
      </c>
      <c r="E46" s="440"/>
      <c r="F46" s="441">
        <v>4</v>
      </c>
      <c r="G46" s="442"/>
      <c r="H46" s="443">
        <v>3</v>
      </c>
      <c r="I46" s="440"/>
      <c r="J46" s="441">
        <v>3</v>
      </c>
      <c r="K46" s="444"/>
      <c r="L46" s="439">
        <v>4</v>
      </c>
      <c r="M46" s="440"/>
      <c r="N46" s="441">
        <v>4</v>
      </c>
      <c r="O46" s="442"/>
      <c r="P46" s="443">
        <v>1</v>
      </c>
      <c r="Q46" s="440"/>
      <c r="R46" s="441">
        <v>1</v>
      </c>
      <c r="S46" s="444"/>
      <c r="T46" s="445">
        <f t="shared" si="8"/>
        <v>13</v>
      </c>
      <c r="U46" s="441">
        <f t="shared" si="10"/>
        <v>12</v>
      </c>
      <c r="V46" s="442">
        <v>7</v>
      </c>
      <c r="W46" s="446">
        <v>2</v>
      </c>
      <c r="X46" s="444">
        <v>2</v>
      </c>
      <c r="Y46" s="447">
        <v>0.33</v>
      </c>
    </row>
    <row r="47" spans="1:25" s="50" customFormat="1" ht="28.95" customHeight="1" x14ac:dyDescent="0.35">
      <c r="A47" s="427"/>
      <c r="B47" s="477"/>
      <c r="C47" s="164" t="s">
        <v>580</v>
      </c>
      <c r="D47" s="439"/>
      <c r="E47" s="440"/>
      <c r="F47" s="441"/>
      <c r="G47" s="442"/>
      <c r="H47" s="443">
        <v>2</v>
      </c>
      <c r="I47" s="440"/>
      <c r="J47" s="441">
        <v>2</v>
      </c>
      <c r="K47" s="444"/>
      <c r="L47" s="439"/>
      <c r="M47" s="440"/>
      <c r="N47" s="441"/>
      <c r="O47" s="442"/>
      <c r="P47" s="443"/>
      <c r="Q47" s="440"/>
      <c r="R47" s="441"/>
      <c r="S47" s="444"/>
      <c r="T47" s="445">
        <f t="shared" si="8"/>
        <v>2</v>
      </c>
      <c r="U47" s="441">
        <f t="shared" si="10"/>
        <v>2</v>
      </c>
      <c r="V47" s="442"/>
      <c r="W47" s="446"/>
      <c r="X47" s="444"/>
      <c r="Y47" s="447">
        <v>0</v>
      </c>
    </row>
    <row r="48" spans="1:25" s="50" customFormat="1" ht="28.95" customHeight="1" x14ac:dyDescent="0.35">
      <c r="A48" s="427"/>
      <c r="B48" s="477"/>
      <c r="C48" s="164" t="s">
        <v>581</v>
      </c>
      <c r="D48" s="439">
        <v>2</v>
      </c>
      <c r="E48" s="440"/>
      <c r="F48" s="441">
        <v>2</v>
      </c>
      <c r="G48" s="442"/>
      <c r="H48" s="443"/>
      <c r="I48" s="440"/>
      <c r="J48" s="441"/>
      <c r="K48" s="444"/>
      <c r="L48" s="439">
        <v>1</v>
      </c>
      <c r="M48" s="440"/>
      <c r="N48" s="441">
        <v>1</v>
      </c>
      <c r="O48" s="442"/>
      <c r="P48" s="443">
        <v>1</v>
      </c>
      <c r="Q48" s="440"/>
      <c r="R48" s="441">
        <v>1</v>
      </c>
      <c r="S48" s="444"/>
      <c r="T48" s="445">
        <f t="shared" si="8"/>
        <v>4</v>
      </c>
      <c r="U48" s="441">
        <f t="shared" si="10"/>
        <v>4</v>
      </c>
      <c r="V48" s="442">
        <v>4</v>
      </c>
      <c r="W48" s="446">
        <v>1</v>
      </c>
      <c r="X48" s="444">
        <v>1</v>
      </c>
      <c r="Y48" s="447">
        <v>0.33</v>
      </c>
    </row>
    <row r="49" spans="1:25" s="50" customFormat="1" ht="28.95" customHeight="1" x14ac:dyDescent="0.35">
      <c r="A49" s="427"/>
      <c r="B49" s="477"/>
      <c r="C49" s="164" t="s">
        <v>582</v>
      </c>
      <c r="D49" s="439">
        <v>4</v>
      </c>
      <c r="E49" s="440"/>
      <c r="F49" s="441">
        <v>4</v>
      </c>
      <c r="G49" s="442"/>
      <c r="H49" s="443">
        <v>1</v>
      </c>
      <c r="I49" s="440"/>
      <c r="J49" s="441">
        <v>1</v>
      </c>
      <c r="K49" s="444"/>
      <c r="L49" s="439">
        <v>1</v>
      </c>
      <c r="M49" s="440"/>
      <c r="N49" s="441">
        <v>1</v>
      </c>
      <c r="O49" s="442"/>
      <c r="P49" s="443"/>
      <c r="Q49" s="440"/>
      <c r="R49" s="441"/>
      <c r="S49" s="444"/>
      <c r="T49" s="445">
        <f t="shared" si="8"/>
        <v>6</v>
      </c>
      <c r="U49" s="441">
        <f t="shared" si="10"/>
        <v>6</v>
      </c>
      <c r="V49" s="442">
        <v>2</v>
      </c>
      <c r="W49" s="446"/>
      <c r="X49" s="444"/>
      <c r="Y49" s="447">
        <v>0</v>
      </c>
    </row>
    <row r="50" spans="1:25" s="50" customFormat="1" ht="28.95" customHeight="1" thickBot="1" x14ac:dyDescent="0.4">
      <c r="A50" s="427"/>
      <c r="B50" s="478"/>
      <c r="C50" s="173" t="s">
        <v>583</v>
      </c>
      <c r="D50" s="448">
        <v>11</v>
      </c>
      <c r="E50" s="449"/>
      <c r="F50" s="450">
        <v>8</v>
      </c>
      <c r="G50" s="451"/>
      <c r="H50" s="176">
        <v>8</v>
      </c>
      <c r="I50" s="466"/>
      <c r="J50" s="467">
        <v>8</v>
      </c>
      <c r="K50" s="468"/>
      <c r="L50" s="448">
        <v>9</v>
      </c>
      <c r="M50" s="449"/>
      <c r="N50" s="450">
        <v>7</v>
      </c>
      <c r="O50" s="451"/>
      <c r="P50" s="176">
        <v>9</v>
      </c>
      <c r="Q50" s="466"/>
      <c r="R50" s="467">
        <v>8</v>
      </c>
      <c r="S50" s="468"/>
      <c r="T50" s="504">
        <f t="shared" si="8"/>
        <v>37</v>
      </c>
      <c r="U50" s="450">
        <f t="shared" si="10"/>
        <v>31</v>
      </c>
      <c r="V50" s="451">
        <v>29</v>
      </c>
      <c r="W50" s="469">
        <v>11</v>
      </c>
      <c r="X50" s="468">
        <v>10</v>
      </c>
      <c r="Y50" s="470">
        <v>1.22</v>
      </c>
    </row>
    <row r="51" spans="1:25" s="50" customFormat="1" ht="35.25" customHeight="1" thickBot="1" x14ac:dyDescent="0.4">
      <c r="A51" s="505"/>
      <c r="B51" s="165" t="s">
        <v>554</v>
      </c>
      <c r="C51" s="506"/>
      <c r="D51" s="63">
        <f>D52</f>
        <v>6</v>
      </c>
      <c r="E51" s="458"/>
      <c r="F51" s="458">
        <f>F52</f>
        <v>5</v>
      </c>
      <c r="G51" s="459"/>
      <c r="H51" s="507">
        <f>H52</f>
        <v>0</v>
      </c>
      <c r="I51" s="508"/>
      <c r="J51" s="508">
        <f>J52</f>
        <v>0</v>
      </c>
      <c r="K51" s="509"/>
      <c r="L51" s="63">
        <f>L52</f>
        <v>0</v>
      </c>
      <c r="M51" s="458"/>
      <c r="N51" s="458">
        <f>N52</f>
        <v>0</v>
      </c>
      <c r="O51" s="459"/>
      <c r="P51" s="507">
        <f>P52</f>
        <v>0</v>
      </c>
      <c r="Q51" s="508"/>
      <c r="R51" s="508">
        <f>R52</f>
        <v>0</v>
      </c>
      <c r="S51" s="509"/>
      <c r="T51" s="63">
        <f t="shared" si="8"/>
        <v>6</v>
      </c>
      <c r="U51" s="458">
        <f t="shared" si="10"/>
        <v>5</v>
      </c>
      <c r="V51" s="463">
        <f>V52</f>
        <v>4</v>
      </c>
      <c r="W51" s="507"/>
      <c r="X51" s="509"/>
      <c r="Y51" s="510"/>
    </row>
    <row r="52" spans="1:25" s="11" customFormat="1" ht="28.95" customHeight="1" thickBot="1" x14ac:dyDescent="0.4">
      <c r="A52" s="511"/>
      <c r="B52" s="166"/>
      <c r="C52" s="194" t="s">
        <v>536</v>
      </c>
      <c r="D52" s="512">
        <v>6</v>
      </c>
      <c r="E52" s="513"/>
      <c r="F52" s="514">
        <v>5</v>
      </c>
      <c r="G52" s="515"/>
      <c r="H52" s="516"/>
      <c r="I52" s="513"/>
      <c r="J52" s="514"/>
      <c r="K52" s="517"/>
      <c r="L52" s="512"/>
      <c r="M52" s="513"/>
      <c r="N52" s="514"/>
      <c r="O52" s="515"/>
      <c r="P52" s="516"/>
      <c r="Q52" s="513"/>
      <c r="R52" s="514"/>
      <c r="S52" s="517"/>
      <c r="T52" s="518">
        <f t="shared" si="8"/>
        <v>6</v>
      </c>
      <c r="U52" s="514">
        <f t="shared" si="10"/>
        <v>5</v>
      </c>
      <c r="V52" s="515">
        <v>4</v>
      </c>
      <c r="W52" s="519"/>
      <c r="X52" s="517"/>
      <c r="Y52" s="520"/>
    </row>
    <row r="53" spans="1:25" s="50" customFormat="1" ht="24.65" customHeight="1" thickTop="1" thickBot="1" x14ac:dyDescent="0.4">
      <c r="A53" s="179" t="s">
        <v>308</v>
      </c>
      <c r="B53" s="180"/>
      <c r="C53" s="521"/>
      <c r="D53" s="385">
        <f t="shared" ref="D53:F54" si="11">D54</f>
        <v>0</v>
      </c>
      <c r="E53" s="386">
        <f t="shared" si="11"/>
        <v>0</v>
      </c>
      <c r="F53" s="386">
        <f t="shared" si="11"/>
        <v>0</v>
      </c>
      <c r="G53" s="387"/>
      <c r="H53" s="522">
        <f t="shared" ref="H53:J54" si="12">H54</f>
        <v>4</v>
      </c>
      <c r="I53" s="386">
        <f t="shared" si="12"/>
        <v>25</v>
      </c>
      <c r="J53" s="386">
        <f t="shared" si="12"/>
        <v>4</v>
      </c>
      <c r="K53" s="523"/>
      <c r="L53" s="385">
        <f t="shared" ref="L53:N54" si="13">L54</f>
        <v>5</v>
      </c>
      <c r="M53" s="386">
        <f t="shared" si="13"/>
        <v>13</v>
      </c>
      <c r="N53" s="386">
        <f t="shared" si="13"/>
        <v>5</v>
      </c>
      <c r="O53" s="387"/>
      <c r="P53" s="522">
        <f t="shared" ref="P53:R54" si="14">P54</f>
        <v>0</v>
      </c>
      <c r="Q53" s="386">
        <f t="shared" si="14"/>
        <v>12</v>
      </c>
      <c r="R53" s="386">
        <f t="shared" si="14"/>
        <v>0</v>
      </c>
      <c r="S53" s="523"/>
      <c r="T53" s="385">
        <f>D53+E53+H53+I53+L53+P53+Q53</f>
        <v>46</v>
      </c>
      <c r="U53" s="386">
        <f>F53+G53+J53+K53+N53+O53+R53+S53</f>
        <v>9</v>
      </c>
      <c r="V53" s="387">
        <f t="shared" ref="V53:X54" si="15">V54</f>
        <v>34</v>
      </c>
      <c r="W53" s="522">
        <f t="shared" si="15"/>
        <v>18</v>
      </c>
      <c r="X53" s="523">
        <f t="shared" si="15"/>
        <v>6</v>
      </c>
      <c r="Y53" s="388">
        <v>1.1299999999999999</v>
      </c>
    </row>
    <row r="54" spans="1:25" s="50" customFormat="1" ht="24" customHeight="1" thickTop="1" thickBot="1" x14ac:dyDescent="0.4">
      <c r="A54" s="420"/>
      <c r="B54" s="168" t="s">
        <v>309</v>
      </c>
      <c r="C54" s="524"/>
      <c r="D54" s="525">
        <f t="shared" si="11"/>
        <v>0</v>
      </c>
      <c r="E54" s="526">
        <f t="shared" si="11"/>
        <v>0</v>
      </c>
      <c r="F54" s="526">
        <f t="shared" si="11"/>
        <v>0</v>
      </c>
      <c r="G54" s="527"/>
      <c r="H54" s="528">
        <f t="shared" si="12"/>
        <v>4</v>
      </c>
      <c r="I54" s="526">
        <f t="shared" si="12"/>
        <v>25</v>
      </c>
      <c r="J54" s="526">
        <f t="shared" si="12"/>
        <v>4</v>
      </c>
      <c r="K54" s="529"/>
      <c r="L54" s="525">
        <f t="shared" si="13"/>
        <v>5</v>
      </c>
      <c r="M54" s="526">
        <f t="shared" si="13"/>
        <v>13</v>
      </c>
      <c r="N54" s="526">
        <f t="shared" si="13"/>
        <v>5</v>
      </c>
      <c r="O54" s="527"/>
      <c r="P54" s="528">
        <f t="shared" si="14"/>
        <v>0</v>
      </c>
      <c r="Q54" s="526">
        <f t="shared" si="14"/>
        <v>12</v>
      </c>
      <c r="R54" s="526">
        <f t="shared" si="14"/>
        <v>0</v>
      </c>
      <c r="S54" s="529"/>
      <c r="T54" s="525">
        <f>D54+E54+H54+I54+L54+M54+P54+Q54</f>
        <v>59</v>
      </c>
      <c r="U54" s="526">
        <f t="shared" si="10"/>
        <v>9</v>
      </c>
      <c r="V54" s="530">
        <f t="shared" si="15"/>
        <v>34</v>
      </c>
      <c r="W54" s="528">
        <f t="shared" si="15"/>
        <v>18</v>
      </c>
      <c r="X54" s="529">
        <f t="shared" si="15"/>
        <v>6</v>
      </c>
      <c r="Y54" s="531">
        <v>1.1299999999999999</v>
      </c>
    </row>
    <row r="55" spans="1:25" s="50" customFormat="1" ht="22.95" customHeight="1" thickBot="1" x14ac:dyDescent="0.4">
      <c r="A55" s="427"/>
      <c r="B55" s="167"/>
      <c r="C55" s="532" t="s">
        <v>310</v>
      </c>
      <c r="D55" s="533"/>
      <c r="E55" s="534"/>
      <c r="F55" s="535"/>
      <c r="G55" s="536"/>
      <c r="H55" s="537">
        <v>4</v>
      </c>
      <c r="I55" s="534">
        <v>25</v>
      </c>
      <c r="J55" s="535">
        <v>4</v>
      </c>
      <c r="K55" s="538"/>
      <c r="L55" s="533">
        <v>5</v>
      </c>
      <c r="M55" s="534">
        <v>13</v>
      </c>
      <c r="N55" s="535">
        <v>5</v>
      </c>
      <c r="O55" s="536"/>
      <c r="P55" s="537"/>
      <c r="Q55" s="534">
        <v>12</v>
      </c>
      <c r="R55" s="535"/>
      <c r="S55" s="538"/>
      <c r="T55" s="539">
        <f>D55+E55+H55+I55+L55+M55+P55+Q55</f>
        <v>59</v>
      </c>
      <c r="U55" s="535">
        <f t="shared" si="10"/>
        <v>9</v>
      </c>
      <c r="V55" s="536">
        <v>34</v>
      </c>
      <c r="W55" s="540">
        <v>18</v>
      </c>
      <c r="X55" s="538">
        <v>6</v>
      </c>
      <c r="Y55" s="541">
        <v>1.1299999999999999</v>
      </c>
    </row>
    <row r="56" spans="1:25" s="50" customFormat="1" ht="25.3" thickBot="1" x14ac:dyDescent="0.4">
      <c r="A56" s="155" t="s">
        <v>57</v>
      </c>
      <c r="B56" s="169"/>
      <c r="C56" s="170"/>
      <c r="D56" s="187">
        <f>D57+D60+D95</f>
        <v>87</v>
      </c>
      <c r="E56" s="188"/>
      <c r="F56" s="189">
        <f>F57+F60+F95</f>
        <v>73</v>
      </c>
      <c r="G56" s="195"/>
      <c r="H56" s="188">
        <f>H57+H60+H95</f>
        <v>78</v>
      </c>
      <c r="I56" s="188"/>
      <c r="J56" s="189">
        <f>J57+J60+J95</f>
        <v>70</v>
      </c>
      <c r="K56" s="190"/>
      <c r="L56" s="187"/>
      <c r="M56" s="189"/>
      <c r="N56" s="189"/>
      <c r="O56" s="195"/>
      <c r="P56" s="188"/>
      <c r="Q56" s="188"/>
      <c r="R56" s="189"/>
      <c r="S56" s="190"/>
      <c r="T56" s="187">
        <f>T57+T60+T95</f>
        <v>165</v>
      </c>
      <c r="U56" s="189">
        <f>U57+U60+U95</f>
        <v>143</v>
      </c>
      <c r="V56" s="195">
        <f>V57+V60+V95</f>
        <v>93</v>
      </c>
      <c r="W56" s="188">
        <f>W57+W60+W95</f>
        <v>70</v>
      </c>
      <c r="X56" s="191">
        <f>X57+X60+X95</f>
        <v>66</v>
      </c>
      <c r="Y56" s="200">
        <v>0.89</v>
      </c>
    </row>
    <row r="57" spans="1:25" s="50" customFormat="1" ht="20.5" customHeight="1" thickTop="1" thickBot="1" x14ac:dyDescent="0.4">
      <c r="A57" s="177" t="s">
        <v>373</v>
      </c>
      <c r="B57" s="178" t="s">
        <v>282</v>
      </c>
      <c r="C57" s="384"/>
      <c r="D57" s="385">
        <f>D58+D59</f>
        <v>17</v>
      </c>
      <c r="E57" s="522"/>
      <c r="F57" s="386">
        <f>F58+F59</f>
        <v>10</v>
      </c>
      <c r="G57" s="387"/>
      <c r="H57" s="522">
        <f>H58+H59</f>
        <v>13</v>
      </c>
      <c r="I57" s="522"/>
      <c r="J57" s="386">
        <f>J58+J59</f>
        <v>10</v>
      </c>
      <c r="K57" s="523"/>
      <c r="L57" s="385"/>
      <c r="M57" s="386"/>
      <c r="N57" s="386"/>
      <c r="O57" s="387"/>
      <c r="P57" s="522"/>
      <c r="Q57" s="522"/>
      <c r="R57" s="386"/>
      <c r="S57" s="523"/>
      <c r="T57" s="385">
        <f>D57+H57</f>
        <v>30</v>
      </c>
      <c r="U57" s="386">
        <f>F57+J57</f>
        <v>20</v>
      </c>
      <c r="V57" s="387">
        <f>V58+V59</f>
        <v>20</v>
      </c>
      <c r="W57" s="522">
        <f>W58+W59</f>
        <v>11</v>
      </c>
      <c r="X57" s="542">
        <f>X58+X59</f>
        <v>9</v>
      </c>
      <c r="Y57" s="388">
        <v>0.92</v>
      </c>
    </row>
    <row r="58" spans="1:25" s="50" customFormat="1" ht="14.6" thickTop="1" x14ac:dyDescent="0.35">
      <c r="A58" s="389"/>
      <c r="B58" s="390"/>
      <c r="C58" s="391" t="s">
        <v>584</v>
      </c>
      <c r="D58" s="392">
        <v>5</v>
      </c>
      <c r="E58" s="393"/>
      <c r="F58" s="394">
        <v>5</v>
      </c>
      <c r="G58" s="395"/>
      <c r="H58" s="393">
        <v>6</v>
      </c>
      <c r="I58" s="393"/>
      <c r="J58" s="394">
        <v>5</v>
      </c>
      <c r="K58" s="502"/>
      <c r="L58" s="543"/>
      <c r="M58" s="394"/>
      <c r="N58" s="394"/>
      <c r="O58" s="395"/>
      <c r="P58" s="544"/>
      <c r="Q58" s="544"/>
      <c r="R58" s="394"/>
      <c r="S58" s="502"/>
      <c r="T58" s="398">
        <f>D58+H58</f>
        <v>11</v>
      </c>
      <c r="U58" s="394">
        <f>F58+J58</f>
        <v>10</v>
      </c>
      <c r="V58" s="395">
        <v>8</v>
      </c>
      <c r="W58" s="503">
        <v>5</v>
      </c>
      <c r="X58" s="545">
        <v>5</v>
      </c>
      <c r="Y58" s="400">
        <v>1</v>
      </c>
    </row>
    <row r="59" spans="1:25" s="50" customFormat="1" ht="19.95" customHeight="1" thickBot="1" x14ac:dyDescent="0.4">
      <c r="A59" s="401"/>
      <c r="B59" s="402"/>
      <c r="C59" s="403" t="s">
        <v>312</v>
      </c>
      <c r="D59" s="404">
        <v>12</v>
      </c>
      <c r="E59" s="405"/>
      <c r="F59" s="406">
        <v>5</v>
      </c>
      <c r="G59" s="407"/>
      <c r="H59" s="405">
        <v>7</v>
      </c>
      <c r="I59" s="405"/>
      <c r="J59" s="406">
        <v>5</v>
      </c>
      <c r="K59" s="546"/>
      <c r="L59" s="547"/>
      <c r="M59" s="406"/>
      <c r="N59" s="406"/>
      <c r="O59" s="407"/>
      <c r="P59" s="548"/>
      <c r="Q59" s="548"/>
      <c r="R59" s="406"/>
      <c r="S59" s="546"/>
      <c r="T59" s="410">
        <f>D59+H59</f>
        <v>19</v>
      </c>
      <c r="U59" s="406">
        <f>F59+J59</f>
        <v>10</v>
      </c>
      <c r="V59" s="407">
        <v>12</v>
      </c>
      <c r="W59" s="549">
        <v>6</v>
      </c>
      <c r="X59" s="550">
        <v>4</v>
      </c>
      <c r="Y59" s="412">
        <v>0.86</v>
      </c>
    </row>
    <row r="60" spans="1:25" s="50" customFormat="1" ht="20.5" customHeight="1" thickTop="1" thickBot="1" x14ac:dyDescent="0.4">
      <c r="A60" s="177" t="s">
        <v>284</v>
      </c>
      <c r="B60" s="551"/>
      <c r="C60" s="384"/>
      <c r="D60" s="385">
        <f>D61+D63+D66+D71+D73+D86+D93</f>
        <v>70</v>
      </c>
      <c r="E60" s="522"/>
      <c r="F60" s="386">
        <f>F61+F63+F66+F71+F73+F86+F93</f>
        <v>63</v>
      </c>
      <c r="G60" s="387"/>
      <c r="H60" s="522">
        <f t="shared" ref="H60:J60" si="16">H61+H63+H66+H71+H73+H86+H93</f>
        <v>58</v>
      </c>
      <c r="I60" s="386"/>
      <c r="J60" s="386">
        <f t="shared" si="16"/>
        <v>55</v>
      </c>
      <c r="K60" s="523"/>
      <c r="L60" s="385"/>
      <c r="M60" s="386"/>
      <c r="N60" s="386"/>
      <c r="O60" s="387"/>
      <c r="P60" s="522"/>
      <c r="Q60" s="522"/>
      <c r="R60" s="386"/>
      <c r="S60" s="523"/>
      <c r="T60" s="385">
        <f>D60+H60</f>
        <v>128</v>
      </c>
      <c r="U60" s="386">
        <f>F60+J60</f>
        <v>118</v>
      </c>
      <c r="V60" s="387">
        <f>V61+V63+V66+V71+V73+V86+V93</f>
        <v>68</v>
      </c>
      <c r="W60" s="542">
        <f t="shared" ref="W60:X60" si="17">W61+W63+W66+W71+W73+W86+W93</f>
        <v>54</v>
      </c>
      <c r="X60" s="523">
        <f t="shared" si="17"/>
        <v>53</v>
      </c>
      <c r="Y60" s="388">
        <v>0.9</v>
      </c>
    </row>
    <row r="61" spans="1:25" s="50" customFormat="1" ht="22.95" customHeight="1" thickTop="1" thickBot="1" x14ac:dyDescent="0.4">
      <c r="A61" s="552"/>
      <c r="B61" s="172" t="s">
        <v>585</v>
      </c>
      <c r="C61" s="553"/>
      <c r="D61" s="525">
        <f>D62</f>
        <v>5</v>
      </c>
      <c r="E61" s="528"/>
      <c r="F61" s="526">
        <f>F62</f>
        <v>5</v>
      </c>
      <c r="G61" s="527"/>
      <c r="H61" s="528">
        <f>H62</f>
        <v>3</v>
      </c>
      <c r="I61" s="528"/>
      <c r="J61" s="526">
        <f>J62</f>
        <v>3</v>
      </c>
      <c r="K61" s="529"/>
      <c r="L61" s="525"/>
      <c r="M61" s="526"/>
      <c r="N61" s="526"/>
      <c r="O61" s="527"/>
      <c r="P61" s="528"/>
      <c r="Q61" s="528"/>
      <c r="R61" s="526"/>
      <c r="S61" s="529"/>
      <c r="T61" s="525">
        <f t="shared" ref="T61:T94" si="18">D61+H61</f>
        <v>8</v>
      </c>
      <c r="U61" s="526">
        <f t="shared" ref="U61:U94" si="19">F61+J61</f>
        <v>8</v>
      </c>
      <c r="V61" s="530">
        <f>V62</f>
        <v>1</v>
      </c>
      <c r="W61" s="528">
        <f>W62</f>
        <v>4</v>
      </c>
      <c r="X61" s="554">
        <f>X62</f>
        <v>4</v>
      </c>
      <c r="Y61" s="555">
        <v>1</v>
      </c>
    </row>
    <row r="62" spans="1:25" s="50" customFormat="1" ht="21.65" customHeight="1" thickBot="1" x14ac:dyDescent="0.4">
      <c r="A62" s="556"/>
      <c r="B62" s="557"/>
      <c r="C62" s="558" t="s">
        <v>315</v>
      </c>
      <c r="D62" s="533">
        <v>5</v>
      </c>
      <c r="E62" s="537"/>
      <c r="F62" s="535">
        <v>5</v>
      </c>
      <c r="G62" s="536"/>
      <c r="H62" s="537">
        <v>3</v>
      </c>
      <c r="I62" s="537"/>
      <c r="J62" s="535">
        <v>3</v>
      </c>
      <c r="K62" s="538"/>
      <c r="L62" s="559"/>
      <c r="M62" s="535"/>
      <c r="N62" s="535"/>
      <c r="O62" s="536"/>
      <c r="P62" s="560"/>
      <c r="Q62" s="560"/>
      <c r="R62" s="535"/>
      <c r="S62" s="538"/>
      <c r="T62" s="539">
        <f t="shared" si="18"/>
        <v>8</v>
      </c>
      <c r="U62" s="535">
        <f t="shared" si="19"/>
        <v>8</v>
      </c>
      <c r="V62" s="536">
        <v>1</v>
      </c>
      <c r="W62" s="540">
        <v>4</v>
      </c>
      <c r="X62" s="561">
        <v>4</v>
      </c>
      <c r="Y62" s="541">
        <v>1</v>
      </c>
    </row>
    <row r="63" spans="1:25" s="50" customFormat="1" ht="22.95" customHeight="1" thickBot="1" x14ac:dyDescent="0.4">
      <c r="A63" s="556"/>
      <c r="B63" s="171" t="s">
        <v>286</v>
      </c>
      <c r="C63" s="562"/>
      <c r="D63" s="63">
        <f>D64+D65</f>
        <v>5</v>
      </c>
      <c r="E63" s="460"/>
      <c r="F63" s="458">
        <f>F64+F65</f>
        <v>5</v>
      </c>
      <c r="G63" s="459"/>
      <c r="H63" s="460">
        <f>H64+H65</f>
        <v>1</v>
      </c>
      <c r="I63" s="460"/>
      <c r="J63" s="458">
        <f>J64+J65</f>
        <v>1</v>
      </c>
      <c r="K63" s="461"/>
      <c r="L63" s="63"/>
      <c r="M63" s="458"/>
      <c r="N63" s="458"/>
      <c r="O63" s="459"/>
      <c r="P63" s="460"/>
      <c r="Q63" s="460"/>
      <c r="R63" s="458"/>
      <c r="S63" s="461"/>
      <c r="T63" s="63">
        <f t="shared" si="18"/>
        <v>6</v>
      </c>
      <c r="U63" s="458">
        <f t="shared" si="19"/>
        <v>6</v>
      </c>
      <c r="V63" s="463">
        <f>V64+V65</f>
        <v>5</v>
      </c>
      <c r="W63" s="460">
        <f>W64+W65</f>
        <v>1</v>
      </c>
      <c r="X63" s="563">
        <f>X64+X65</f>
        <v>1</v>
      </c>
      <c r="Y63" s="464">
        <v>1</v>
      </c>
    </row>
    <row r="64" spans="1:25" s="50" customFormat="1" ht="19.95" customHeight="1" x14ac:dyDescent="0.35">
      <c r="A64" s="556"/>
      <c r="B64" s="564"/>
      <c r="C64" s="381" t="s">
        <v>316</v>
      </c>
      <c r="D64" s="565">
        <v>3</v>
      </c>
      <c r="E64" s="566"/>
      <c r="F64" s="567">
        <v>3</v>
      </c>
      <c r="G64" s="568"/>
      <c r="H64" s="566"/>
      <c r="I64" s="566"/>
      <c r="J64" s="567"/>
      <c r="K64" s="569"/>
      <c r="L64" s="570"/>
      <c r="M64" s="567"/>
      <c r="N64" s="567"/>
      <c r="O64" s="568"/>
      <c r="P64" s="571"/>
      <c r="Q64" s="571"/>
      <c r="R64" s="567"/>
      <c r="S64" s="569"/>
      <c r="T64" s="572">
        <f t="shared" si="18"/>
        <v>3</v>
      </c>
      <c r="U64" s="567">
        <f t="shared" si="19"/>
        <v>3</v>
      </c>
      <c r="V64" s="568">
        <v>3</v>
      </c>
      <c r="W64" s="573"/>
      <c r="X64" s="574"/>
      <c r="Y64" s="564"/>
    </row>
    <row r="65" spans="1:25" s="50" customFormat="1" ht="14.6" thickBot="1" x14ac:dyDescent="0.4">
      <c r="A65" s="556"/>
      <c r="B65" s="297"/>
      <c r="C65" s="173" t="s">
        <v>317</v>
      </c>
      <c r="D65" s="473">
        <v>2</v>
      </c>
      <c r="E65" s="176"/>
      <c r="F65" s="467">
        <v>2</v>
      </c>
      <c r="G65" s="474"/>
      <c r="H65" s="176">
        <v>1</v>
      </c>
      <c r="I65" s="176"/>
      <c r="J65" s="467">
        <v>1</v>
      </c>
      <c r="K65" s="468"/>
      <c r="L65" s="575"/>
      <c r="M65" s="467"/>
      <c r="N65" s="467"/>
      <c r="O65" s="474"/>
      <c r="P65" s="576"/>
      <c r="Q65" s="576"/>
      <c r="R65" s="467"/>
      <c r="S65" s="468"/>
      <c r="T65" s="479">
        <f t="shared" si="18"/>
        <v>3</v>
      </c>
      <c r="U65" s="467">
        <f t="shared" si="19"/>
        <v>3</v>
      </c>
      <c r="V65" s="474">
        <v>2</v>
      </c>
      <c r="W65" s="469">
        <v>1</v>
      </c>
      <c r="X65" s="312">
        <v>1</v>
      </c>
      <c r="Y65" s="577">
        <v>1</v>
      </c>
    </row>
    <row r="66" spans="1:25" s="50" customFormat="1" ht="14.6" thickBot="1" x14ac:dyDescent="0.4">
      <c r="A66" s="556"/>
      <c r="B66" s="171" t="s">
        <v>287</v>
      </c>
      <c r="C66" s="562"/>
      <c r="D66" s="63">
        <f>D67+D68+D69+D70</f>
        <v>6</v>
      </c>
      <c r="E66" s="460"/>
      <c r="F66" s="458">
        <f>F67+F68+F69+F70</f>
        <v>5</v>
      </c>
      <c r="G66" s="459"/>
      <c r="H66" s="460">
        <f>H67+H68+H69+H70</f>
        <v>6</v>
      </c>
      <c r="I66" s="460"/>
      <c r="J66" s="458">
        <f>J67+J68+J69+J70</f>
        <v>6</v>
      </c>
      <c r="K66" s="461"/>
      <c r="L66" s="63"/>
      <c r="M66" s="458"/>
      <c r="N66" s="458"/>
      <c r="O66" s="459"/>
      <c r="P66" s="460"/>
      <c r="Q66" s="460"/>
      <c r="R66" s="458"/>
      <c r="S66" s="461"/>
      <c r="T66" s="63">
        <f t="shared" si="18"/>
        <v>12</v>
      </c>
      <c r="U66" s="458">
        <f t="shared" si="19"/>
        <v>11</v>
      </c>
      <c r="V66" s="463">
        <f>V67+V68+V69+V70</f>
        <v>5</v>
      </c>
      <c r="W66" s="460">
        <f>W67+W68+W69+W70</f>
        <v>6</v>
      </c>
      <c r="X66" s="563">
        <f>X67+X68+X69+X70</f>
        <v>6</v>
      </c>
      <c r="Y66" s="464">
        <v>0.86</v>
      </c>
    </row>
    <row r="67" spans="1:25" s="50" customFormat="1" ht="31.2" customHeight="1" x14ac:dyDescent="0.35">
      <c r="A67" s="556"/>
      <c r="B67" s="564"/>
      <c r="C67" s="381" t="s">
        <v>318</v>
      </c>
      <c r="D67" s="565">
        <v>3</v>
      </c>
      <c r="E67" s="566"/>
      <c r="F67" s="567">
        <v>2</v>
      </c>
      <c r="G67" s="568"/>
      <c r="H67" s="566">
        <v>2</v>
      </c>
      <c r="I67" s="566"/>
      <c r="J67" s="567">
        <v>2</v>
      </c>
      <c r="K67" s="569"/>
      <c r="L67" s="570"/>
      <c r="M67" s="567"/>
      <c r="N67" s="567"/>
      <c r="O67" s="568"/>
      <c r="P67" s="571"/>
      <c r="Q67" s="571"/>
      <c r="R67" s="567"/>
      <c r="S67" s="569"/>
      <c r="T67" s="572">
        <f t="shared" si="18"/>
        <v>5</v>
      </c>
      <c r="U67" s="567">
        <f t="shared" si="19"/>
        <v>4</v>
      </c>
      <c r="V67" s="568">
        <v>2</v>
      </c>
      <c r="W67" s="573">
        <v>2</v>
      </c>
      <c r="X67" s="574">
        <v>2</v>
      </c>
      <c r="Y67" s="578">
        <v>1</v>
      </c>
    </row>
    <row r="68" spans="1:25" s="50" customFormat="1" ht="24" customHeight="1" x14ac:dyDescent="0.35">
      <c r="A68" s="556"/>
      <c r="B68" s="297"/>
      <c r="C68" s="173" t="s">
        <v>319</v>
      </c>
      <c r="D68" s="473">
        <v>2</v>
      </c>
      <c r="E68" s="176"/>
      <c r="F68" s="467">
        <v>2</v>
      </c>
      <c r="G68" s="474"/>
      <c r="H68" s="176">
        <v>2</v>
      </c>
      <c r="I68" s="176"/>
      <c r="J68" s="467">
        <v>2</v>
      </c>
      <c r="K68" s="468"/>
      <c r="L68" s="575"/>
      <c r="M68" s="467"/>
      <c r="N68" s="467"/>
      <c r="O68" s="474"/>
      <c r="P68" s="576"/>
      <c r="Q68" s="576"/>
      <c r="R68" s="467"/>
      <c r="S68" s="468"/>
      <c r="T68" s="479">
        <f t="shared" si="18"/>
        <v>4</v>
      </c>
      <c r="U68" s="467">
        <f t="shared" si="19"/>
        <v>4</v>
      </c>
      <c r="V68" s="474">
        <v>1</v>
      </c>
      <c r="W68" s="469">
        <v>1</v>
      </c>
      <c r="X68" s="312">
        <v>1</v>
      </c>
      <c r="Y68" s="577">
        <v>0.33</v>
      </c>
    </row>
    <row r="69" spans="1:25" s="50" customFormat="1" x14ac:dyDescent="0.35">
      <c r="A69" s="556"/>
      <c r="B69" s="297"/>
      <c r="C69" s="173" t="s">
        <v>320</v>
      </c>
      <c r="D69" s="473"/>
      <c r="E69" s="176"/>
      <c r="F69" s="467"/>
      <c r="G69" s="474"/>
      <c r="H69" s="176">
        <v>2</v>
      </c>
      <c r="I69" s="176"/>
      <c r="J69" s="467">
        <v>2</v>
      </c>
      <c r="K69" s="468"/>
      <c r="L69" s="575"/>
      <c r="M69" s="467"/>
      <c r="N69" s="467"/>
      <c r="O69" s="474"/>
      <c r="P69" s="576"/>
      <c r="Q69" s="576"/>
      <c r="R69" s="467"/>
      <c r="S69" s="468"/>
      <c r="T69" s="479">
        <f t="shared" si="18"/>
        <v>2</v>
      </c>
      <c r="U69" s="467">
        <f t="shared" si="19"/>
        <v>2</v>
      </c>
      <c r="V69" s="474">
        <v>1</v>
      </c>
      <c r="W69" s="469">
        <v>3</v>
      </c>
      <c r="X69" s="312">
        <v>3</v>
      </c>
      <c r="Y69" s="577">
        <v>1.5</v>
      </c>
    </row>
    <row r="70" spans="1:25" s="50" customFormat="1" ht="23.5" customHeight="1" thickBot="1" x14ac:dyDescent="0.4">
      <c r="A70" s="556"/>
      <c r="B70" s="297"/>
      <c r="C70" s="173" t="s">
        <v>321</v>
      </c>
      <c r="D70" s="473">
        <v>1</v>
      </c>
      <c r="E70" s="176"/>
      <c r="F70" s="467">
        <v>1</v>
      </c>
      <c r="G70" s="474"/>
      <c r="H70" s="176"/>
      <c r="I70" s="176"/>
      <c r="J70" s="467"/>
      <c r="K70" s="468"/>
      <c r="L70" s="575"/>
      <c r="M70" s="467"/>
      <c r="N70" s="467"/>
      <c r="O70" s="474"/>
      <c r="P70" s="576"/>
      <c r="Q70" s="576"/>
      <c r="R70" s="467"/>
      <c r="S70" s="468"/>
      <c r="T70" s="479">
        <f t="shared" si="18"/>
        <v>1</v>
      </c>
      <c r="U70" s="467">
        <f t="shared" si="19"/>
        <v>1</v>
      </c>
      <c r="V70" s="474">
        <v>1</v>
      </c>
      <c r="W70" s="469"/>
      <c r="X70" s="312"/>
      <c r="Y70" s="297"/>
    </row>
    <row r="71" spans="1:25" s="50" customFormat="1" ht="25.95" customHeight="1" thickBot="1" x14ac:dyDescent="0.4">
      <c r="A71" s="556"/>
      <c r="B71" s="171" t="s">
        <v>291</v>
      </c>
      <c r="C71" s="562"/>
      <c r="D71" s="63">
        <f>D72</f>
        <v>4</v>
      </c>
      <c r="E71" s="460"/>
      <c r="F71" s="458">
        <f>F72</f>
        <v>4</v>
      </c>
      <c r="G71" s="459"/>
      <c r="H71" s="460">
        <f>H72</f>
        <v>5</v>
      </c>
      <c r="I71" s="460"/>
      <c r="J71" s="458">
        <f>J72</f>
        <v>5</v>
      </c>
      <c r="K71" s="461"/>
      <c r="L71" s="63"/>
      <c r="M71" s="458"/>
      <c r="N71" s="458"/>
      <c r="O71" s="459"/>
      <c r="P71" s="460"/>
      <c r="Q71" s="460"/>
      <c r="R71" s="458"/>
      <c r="S71" s="461"/>
      <c r="T71" s="63">
        <f t="shared" si="18"/>
        <v>9</v>
      </c>
      <c r="U71" s="458">
        <f t="shared" si="19"/>
        <v>9</v>
      </c>
      <c r="V71" s="463">
        <f>V72</f>
        <v>6</v>
      </c>
      <c r="W71" s="460">
        <f>W72</f>
        <v>4</v>
      </c>
      <c r="X71" s="563">
        <f>X72</f>
        <v>4</v>
      </c>
      <c r="Y71" s="464">
        <v>0.8</v>
      </c>
    </row>
    <row r="72" spans="1:25" s="50" customFormat="1" ht="22.2" customHeight="1" thickBot="1" x14ac:dyDescent="0.4">
      <c r="A72" s="556"/>
      <c r="B72" s="564"/>
      <c r="C72" s="381" t="s">
        <v>586</v>
      </c>
      <c r="D72" s="565">
        <v>4</v>
      </c>
      <c r="E72" s="566"/>
      <c r="F72" s="567">
        <v>4</v>
      </c>
      <c r="G72" s="568"/>
      <c r="H72" s="566">
        <v>5</v>
      </c>
      <c r="I72" s="566"/>
      <c r="J72" s="567">
        <v>5</v>
      </c>
      <c r="K72" s="569"/>
      <c r="L72" s="570"/>
      <c r="M72" s="567"/>
      <c r="N72" s="567"/>
      <c r="O72" s="568"/>
      <c r="P72" s="571"/>
      <c r="Q72" s="571"/>
      <c r="R72" s="567"/>
      <c r="S72" s="569"/>
      <c r="T72" s="572">
        <f t="shared" si="18"/>
        <v>9</v>
      </c>
      <c r="U72" s="567">
        <f t="shared" si="19"/>
        <v>9</v>
      </c>
      <c r="V72" s="568">
        <v>6</v>
      </c>
      <c r="W72" s="573">
        <v>4</v>
      </c>
      <c r="X72" s="574">
        <v>4</v>
      </c>
      <c r="Y72" s="578">
        <v>0.8</v>
      </c>
    </row>
    <row r="73" spans="1:25" s="50" customFormat="1" ht="30" customHeight="1" thickBot="1" x14ac:dyDescent="0.4">
      <c r="A73" s="556"/>
      <c r="B73" s="171" t="s">
        <v>295</v>
      </c>
      <c r="C73" s="562"/>
      <c r="D73" s="63">
        <f>D74+D79+D83+D84+D85</f>
        <v>26</v>
      </c>
      <c r="E73" s="460"/>
      <c r="F73" s="458">
        <f>F74+F79+F83+F84+F85</f>
        <v>25</v>
      </c>
      <c r="G73" s="459"/>
      <c r="H73" s="460">
        <f>H74+H79+H83+H84+H85</f>
        <v>27</v>
      </c>
      <c r="I73" s="460"/>
      <c r="J73" s="458">
        <f>J74+J79+J83+J84+J85</f>
        <v>26</v>
      </c>
      <c r="K73" s="461"/>
      <c r="L73" s="63"/>
      <c r="M73" s="458"/>
      <c r="N73" s="458"/>
      <c r="O73" s="459"/>
      <c r="P73" s="460"/>
      <c r="Q73" s="460"/>
      <c r="R73" s="458"/>
      <c r="S73" s="461"/>
      <c r="T73" s="63">
        <f t="shared" si="18"/>
        <v>53</v>
      </c>
      <c r="U73" s="458">
        <f t="shared" si="19"/>
        <v>51</v>
      </c>
      <c r="V73" s="463">
        <f>V74+V79+V83+V84+V85</f>
        <v>29</v>
      </c>
      <c r="W73" s="460">
        <f>W74+W79+W83+W84+W85</f>
        <v>25</v>
      </c>
      <c r="X73" s="563">
        <f>X74+X79+X83+X84+X85</f>
        <v>24</v>
      </c>
      <c r="Y73" s="464">
        <v>0.89</v>
      </c>
    </row>
    <row r="74" spans="1:25" s="50" customFormat="1" ht="25.2" customHeight="1" x14ac:dyDescent="0.35">
      <c r="A74" s="556"/>
      <c r="B74" s="564"/>
      <c r="C74" s="381" t="s">
        <v>587</v>
      </c>
      <c r="D74" s="579">
        <f>D75+D76+D77+D78</f>
        <v>17</v>
      </c>
      <c r="E74" s="580"/>
      <c r="F74" s="581">
        <f>F75+F76+F77+F78</f>
        <v>16</v>
      </c>
      <c r="G74" s="582"/>
      <c r="H74" s="580">
        <f>H75+H76+H77+H78</f>
        <v>18</v>
      </c>
      <c r="I74" s="580"/>
      <c r="J74" s="581">
        <f>J75+J76+J77+J78</f>
        <v>17</v>
      </c>
      <c r="K74" s="583"/>
      <c r="L74" s="584"/>
      <c r="M74" s="581"/>
      <c r="N74" s="581"/>
      <c r="O74" s="582"/>
      <c r="P74" s="585"/>
      <c r="Q74" s="585"/>
      <c r="R74" s="581"/>
      <c r="S74" s="583"/>
      <c r="T74" s="586">
        <f t="shared" si="18"/>
        <v>35</v>
      </c>
      <c r="U74" s="581">
        <f t="shared" si="19"/>
        <v>33</v>
      </c>
      <c r="V74" s="582">
        <f>V75+V76+V77+V78</f>
        <v>16</v>
      </c>
      <c r="W74" s="587">
        <f>W75+W76+W77+W78</f>
        <v>16</v>
      </c>
      <c r="X74" s="588">
        <f>X75+X76+X77+X78</f>
        <v>15</v>
      </c>
      <c r="Y74" s="589">
        <v>0.84</v>
      </c>
    </row>
    <row r="75" spans="1:25" s="50" customFormat="1" ht="21.65" customHeight="1" x14ac:dyDescent="0.35">
      <c r="A75" s="556"/>
      <c r="B75" s="297"/>
      <c r="C75" s="174" t="s">
        <v>322</v>
      </c>
      <c r="D75" s="473">
        <v>2</v>
      </c>
      <c r="E75" s="176"/>
      <c r="F75" s="467">
        <v>2</v>
      </c>
      <c r="G75" s="474"/>
      <c r="H75" s="176">
        <v>1</v>
      </c>
      <c r="I75" s="176"/>
      <c r="J75" s="467">
        <v>1</v>
      </c>
      <c r="K75" s="468"/>
      <c r="L75" s="575"/>
      <c r="M75" s="467"/>
      <c r="N75" s="467"/>
      <c r="O75" s="474"/>
      <c r="P75" s="576"/>
      <c r="Q75" s="576"/>
      <c r="R75" s="467"/>
      <c r="S75" s="468"/>
      <c r="T75" s="479">
        <f t="shared" si="18"/>
        <v>3</v>
      </c>
      <c r="U75" s="467">
        <f t="shared" si="19"/>
        <v>3</v>
      </c>
      <c r="V75" s="474">
        <v>3</v>
      </c>
      <c r="W75" s="469">
        <v>0</v>
      </c>
      <c r="X75" s="312">
        <v>0</v>
      </c>
      <c r="Y75" s="297">
        <v>0</v>
      </c>
    </row>
    <row r="76" spans="1:25" s="50" customFormat="1" ht="22.95" customHeight="1" x14ac:dyDescent="0.35">
      <c r="A76" s="556"/>
      <c r="B76" s="297"/>
      <c r="C76" s="174" t="s">
        <v>323</v>
      </c>
      <c r="D76" s="473">
        <v>13</v>
      </c>
      <c r="E76" s="176"/>
      <c r="F76" s="467">
        <v>12</v>
      </c>
      <c r="G76" s="474"/>
      <c r="H76" s="176">
        <v>13</v>
      </c>
      <c r="I76" s="176"/>
      <c r="J76" s="467">
        <v>13</v>
      </c>
      <c r="K76" s="468"/>
      <c r="L76" s="575"/>
      <c r="M76" s="467"/>
      <c r="N76" s="467"/>
      <c r="O76" s="474"/>
      <c r="P76" s="576"/>
      <c r="Q76" s="576"/>
      <c r="R76" s="467"/>
      <c r="S76" s="468"/>
      <c r="T76" s="479">
        <f t="shared" si="18"/>
        <v>26</v>
      </c>
      <c r="U76" s="467">
        <f t="shared" si="19"/>
        <v>25</v>
      </c>
      <c r="V76" s="474">
        <v>12</v>
      </c>
      <c r="W76" s="469">
        <v>13</v>
      </c>
      <c r="X76" s="312">
        <v>13</v>
      </c>
      <c r="Y76" s="577">
        <v>1</v>
      </c>
    </row>
    <row r="77" spans="1:25" s="50" customFormat="1" ht="21.65" customHeight="1" x14ac:dyDescent="0.35">
      <c r="A77" s="556"/>
      <c r="B77" s="297"/>
      <c r="C77" s="174" t="s">
        <v>324</v>
      </c>
      <c r="D77" s="473">
        <v>1</v>
      </c>
      <c r="E77" s="176"/>
      <c r="F77" s="467">
        <v>1</v>
      </c>
      <c r="G77" s="474"/>
      <c r="H77" s="176">
        <v>2</v>
      </c>
      <c r="I77" s="176"/>
      <c r="J77" s="467">
        <v>2</v>
      </c>
      <c r="K77" s="468"/>
      <c r="L77" s="575"/>
      <c r="M77" s="467"/>
      <c r="N77" s="467"/>
      <c r="O77" s="474"/>
      <c r="P77" s="576"/>
      <c r="Q77" s="576"/>
      <c r="R77" s="467"/>
      <c r="S77" s="468"/>
      <c r="T77" s="479">
        <f t="shared" si="18"/>
        <v>3</v>
      </c>
      <c r="U77" s="467">
        <f t="shared" si="19"/>
        <v>3</v>
      </c>
      <c r="V77" s="474">
        <v>1</v>
      </c>
      <c r="W77" s="469">
        <v>1</v>
      </c>
      <c r="X77" s="312">
        <v>1</v>
      </c>
      <c r="Y77" s="577">
        <v>0.5</v>
      </c>
    </row>
    <row r="78" spans="1:25" s="50" customFormat="1" ht="22.95" customHeight="1" x14ac:dyDescent="0.35">
      <c r="A78" s="556"/>
      <c r="B78" s="297"/>
      <c r="C78" s="174" t="s">
        <v>588</v>
      </c>
      <c r="D78" s="473">
        <v>1</v>
      </c>
      <c r="E78" s="176"/>
      <c r="F78" s="467">
        <v>1</v>
      </c>
      <c r="G78" s="474"/>
      <c r="H78" s="176">
        <v>2</v>
      </c>
      <c r="I78" s="176"/>
      <c r="J78" s="467">
        <v>1</v>
      </c>
      <c r="K78" s="468"/>
      <c r="L78" s="575"/>
      <c r="M78" s="467"/>
      <c r="N78" s="467"/>
      <c r="O78" s="474"/>
      <c r="P78" s="576"/>
      <c r="Q78" s="576"/>
      <c r="R78" s="467"/>
      <c r="S78" s="468"/>
      <c r="T78" s="479">
        <f t="shared" si="18"/>
        <v>3</v>
      </c>
      <c r="U78" s="467">
        <f t="shared" si="19"/>
        <v>2</v>
      </c>
      <c r="V78" s="474"/>
      <c r="W78" s="469">
        <v>2</v>
      </c>
      <c r="X78" s="312">
        <v>1</v>
      </c>
      <c r="Y78" s="577">
        <v>1</v>
      </c>
    </row>
    <row r="79" spans="1:25" s="50" customFormat="1" x14ac:dyDescent="0.35">
      <c r="A79" s="556"/>
      <c r="B79" s="297"/>
      <c r="C79" s="173" t="s">
        <v>325</v>
      </c>
      <c r="D79" s="590">
        <f>D80+D81+D82</f>
        <v>5</v>
      </c>
      <c r="E79" s="591"/>
      <c r="F79" s="592">
        <f>F80+F81+F82</f>
        <v>5</v>
      </c>
      <c r="G79" s="593"/>
      <c r="H79" s="591">
        <f>H80+H81+H82</f>
        <v>3</v>
      </c>
      <c r="I79" s="591"/>
      <c r="J79" s="592">
        <f>J80+J81+J82</f>
        <v>3</v>
      </c>
      <c r="K79" s="594"/>
      <c r="L79" s="595"/>
      <c r="M79" s="592"/>
      <c r="N79" s="592"/>
      <c r="O79" s="593"/>
      <c r="P79" s="596"/>
      <c r="Q79" s="596"/>
      <c r="R79" s="592"/>
      <c r="S79" s="594"/>
      <c r="T79" s="597">
        <f t="shared" si="18"/>
        <v>8</v>
      </c>
      <c r="U79" s="592">
        <f t="shared" si="19"/>
        <v>8</v>
      </c>
      <c r="V79" s="593">
        <f>V80+V81+V82</f>
        <v>6</v>
      </c>
      <c r="W79" s="598">
        <f>W80+W81+W82</f>
        <v>3</v>
      </c>
      <c r="X79" s="599">
        <f>X80+X81+X82</f>
        <v>3</v>
      </c>
      <c r="Y79" s="600">
        <v>1</v>
      </c>
    </row>
    <row r="80" spans="1:25" s="50" customFormat="1" x14ac:dyDescent="0.35">
      <c r="A80" s="556"/>
      <c r="B80" s="297"/>
      <c r="C80" s="174" t="s">
        <v>589</v>
      </c>
      <c r="D80" s="473">
        <v>1</v>
      </c>
      <c r="E80" s="176"/>
      <c r="F80" s="467">
        <v>1</v>
      </c>
      <c r="G80" s="474"/>
      <c r="H80" s="176"/>
      <c r="I80" s="176"/>
      <c r="J80" s="467"/>
      <c r="K80" s="468"/>
      <c r="L80" s="575"/>
      <c r="M80" s="467"/>
      <c r="N80" s="467"/>
      <c r="O80" s="474"/>
      <c r="P80" s="576"/>
      <c r="Q80" s="576"/>
      <c r="R80" s="467"/>
      <c r="S80" s="468"/>
      <c r="T80" s="479">
        <f t="shared" si="18"/>
        <v>1</v>
      </c>
      <c r="U80" s="467">
        <f t="shared" si="19"/>
        <v>1</v>
      </c>
      <c r="V80" s="474">
        <v>1</v>
      </c>
      <c r="W80" s="469"/>
      <c r="X80" s="312"/>
      <c r="Y80" s="297"/>
    </row>
    <row r="81" spans="1:25" s="50" customFormat="1" ht="23.5" customHeight="1" x14ac:dyDescent="0.35">
      <c r="A81" s="556"/>
      <c r="B81" s="297"/>
      <c r="C81" s="174" t="s">
        <v>301</v>
      </c>
      <c r="D81" s="473">
        <v>1</v>
      </c>
      <c r="E81" s="176"/>
      <c r="F81" s="467">
        <v>1</v>
      </c>
      <c r="G81" s="474"/>
      <c r="H81" s="176">
        <v>1</v>
      </c>
      <c r="I81" s="176"/>
      <c r="J81" s="467">
        <v>1</v>
      </c>
      <c r="K81" s="468"/>
      <c r="L81" s="575"/>
      <c r="M81" s="467"/>
      <c r="N81" s="467"/>
      <c r="O81" s="474"/>
      <c r="P81" s="576"/>
      <c r="Q81" s="576"/>
      <c r="R81" s="467"/>
      <c r="S81" s="468"/>
      <c r="T81" s="479">
        <f t="shared" si="18"/>
        <v>2</v>
      </c>
      <c r="U81" s="467">
        <f t="shared" si="19"/>
        <v>2</v>
      </c>
      <c r="V81" s="474">
        <v>2</v>
      </c>
      <c r="W81" s="469">
        <v>1</v>
      </c>
      <c r="X81" s="312">
        <v>1</v>
      </c>
      <c r="Y81" s="577">
        <v>1</v>
      </c>
    </row>
    <row r="82" spans="1:25" s="50" customFormat="1" ht="22.95" customHeight="1" x14ac:dyDescent="0.35">
      <c r="A82" s="556"/>
      <c r="B82" s="297"/>
      <c r="C82" s="174" t="s">
        <v>302</v>
      </c>
      <c r="D82" s="473">
        <v>3</v>
      </c>
      <c r="E82" s="176"/>
      <c r="F82" s="467">
        <v>3</v>
      </c>
      <c r="G82" s="474"/>
      <c r="H82" s="176">
        <v>2</v>
      </c>
      <c r="I82" s="176"/>
      <c r="J82" s="467">
        <v>2</v>
      </c>
      <c r="K82" s="468"/>
      <c r="L82" s="575"/>
      <c r="M82" s="467"/>
      <c r="N82" s="467"/>
      <c r="O82" s="474"/>
      <c r="P82" s="576"/>
      <c r="Q82" s="576"/>
      <c r="R82" s="467"/>
      <c r="S82" s="468"/>
      <c r="T82" s="479">
        <f t="shared" si="18"/>
        <v>5</v>
      </c>
      <c r="U82" s="467">
        <f t="shared" si="19"/>
        <v>5</v>
      </c>
      <c r="V82" s="474">
        <v>3</v>
      </c>
      <c r="W82" s="469">
        <v>2</v>
      </c>
      <c r="X82" s="312">
        <v>2</v>
      </c>
      <c r="Y82" s="577">
        <v>1</v>
      </c>
    </row>
    <row r="83" spans="1:25" s="50" customFormat="1" x14ac:dyDescent="0.35">
      <c r="A83" s="556"/>
      <c r="B83" s="297"/>
      <c r="C83" s="173" t="s">
        <v>326</v>
      </c>
      <c r="D83" s="473">
        <v>2</v>
      </c>
      <c r="E83" s="176"/>
      <c r="F83" s="467">
        <v>2</v>
      </c>
      <c r="G83" s="474"/>
      <c r="H83" s="176">
        <v>4</v>
      </c>
      <c r="I83" s="176"/>
      <c r="J83" s="467">
        <v>4</v>
      </c>
      <c r="K83" s="468"/>
      <c r="L83" s="575"/>
      <c r="M83" s="467"/>
      <c r="N83" s="467"/>
      <c r="O83" s="474"/>
      <c r="P83" s="576"/>
      <c r="Q83" s="576"/>
      <c r="R83" s="467"/>
      <c r="S83" s="468"/>
      <c r="T83" s="479">
        <f t="shared" si="18"/>
        <v>6</v>
      </c>
      <c r="U83" s="467">
        <f t="shared" si="19"/>
        <v>6</v>
      </c>
      <c r="V83" s="474">
        <v>4</v>
      </c>
      <c r="W83" s="469">
        <v>4</v>
      </c>
      <c r="X83" s="312">
        <v>4</v>
      </c>
      <c r="Y83" s="577">
        <v>1</v>
      </c>
    </row>
    <row r="84" spans="1:25" s="50" customFormat="1" x14ac:dyDescent="0.35">
      <c r="A84" s="556"/>
      <c r="B84" s="297"/>
      <c r="C84" s="173" t="s">
        <v>327</v>
      </c>
      <c r="D84" s="473">
        <v>1</v>
      </c>
      <c r="E84" s="176"/>
      <c r="F84" s="467">
        <v>1</v>
      </c>
      <c r="G84" s="474"/>
      <c r="H84" s="176">
        <v>1</v>
      </c>
      <c r="I84" s="176"/>
      <c r="J84" s="467">
        <v>1</v>
      </c>
      <c r="K84" s="468"/>
      <c r="L84" s="575"/>
      <c r="M84" s="467"/>
      <c r="N84" s="467"/>
      <c r="O84" s="474"/>
      <c r="P84" s="576"/>
      <c r="Q84" s="576"/>
      <c r="R84" s="467"/>
      <c r="S84" s="468"/>
      <c r="T84" s="479">
        <f t="shared" si="18"/>
        <v>2</v>
      </c>
      <c r="U84" s="467">
        <f t="shared" si="19"/>
        <v>2</v>
      </c>
      <c r="V84" s="474">
        <v>1</v>
      </c>
      <c r="W84" s="469">
        <v>1</v>
      </c>
      <c r="X84" s="312">
        <v>1</v>
      </c>
      <c r="Y84" s="577">
        <v>1</v>
      </c>
    </row>
    <row r="85" spans="1:25" s="50" customFormat="1" ht="22.95" customHeight="1" thickBot="1" x14ac:dyDescent="0.4">
      <c r="A85" s="556"/>
      <c r="B85" s="297"/>
      <c r="C85" s="173" t="s">
        <v>328</v>
      </c>
      <c r="D85" s="473">
        <v>1</v>
      </c>
      <c r="E85" s="176"/>
      <c r="F85" s="467">
        <v>1</v>
      </c>
      <c r="G85" s="474"/>
      <c r="H85" s="176">
        <v>1</v>
      </c>
      <c r="I85" s="176"/>
      <c r="J85" s="467">
        <v>1</v>
      </c>
      <c r="K85" s="468"/>
      <c r="L85" s="575"/>
      <c r="M85" s="467"/>
      <c r="N85" s="467"/>
      <c r="O85" s="474"/>
      <c r="P85" s="576"/>
      <c r="Q85" s="576"/>
      <c r="R85" s="467"/>
      <c r="S85" s="468"/>
      <c r="T85" s="479">
        <f t="shared" si="18"/>
        <v>2</v>
      </c>
      <c r="U85" s="467">
        <f t="shared" si="19"/>
        <v>2</v>
      </c>
      <c r="V85" s="474">
        <v>2</v>
      </c>
      <c r="W85" s="469">
        <v>1</v>
      </c>
      <c r="X85" s="312">
        <v>1</v>
      </c>
      <c r="Y85" s="577">
        <v>1</v>
      </c>
    </row>
    <row r="86" spans="1:25" s="50" customFormat="1" ht="14.6" thickBot="1" x14ac:dyDescent="0.4">
      <c r="A86" s="556"/>
      <c r="B86" s="171" t="s">
        <v>303</v>
      </c>
      <c r="C86" s="562"/>
      <c r="D86" s="63">
        <f>D87+D88+D89+D90+D91+D92</f>
        <v>17</v>
      </c>
      <c r="E86" s="460"/>
      <c r="F86" s="458">
        <f>F87+F88+F89+F90+F91+F92</f>
        <v>15</v>
      </c>
      <c r="G86" s="459"/>
      <c r="H86" s="460">
        <f>H87+H88+H89+H90+H91+H92</f>
        <v>16</v>
      </c>
      <c r="I86" s="460"/>
      <c r="J86" s="458">
        <f>J87+J88+J89+J90+J91+J92</f>
        <v>14</v>
      </c>
      <c r="K86" s="461"/>
      <c r="L86" s="63"/>
      <c r="M86" s="458"/>
      <c r="N86" s="458"/>
      <c r="O86" s="459"/>
      <c r="P86" s="460"/>
      <c r="Q86" s="460"/>
      <c r="R86" s="458"/>
      <c r="S86" s="461"/>
      <c r="T86" s="63">
        <f t="shared" si="18"/>
        <v>33</v>
      </c>
      <c r="U86" s="458">
        <f t="shared" si="19"/>
        <v>29</v>
      </c>
      <c r="V86" s="463">
        <f>V87+V88+V89+V90+V91+V92</f>
        <v>19</v>
      </c>
      <c r="W86" s="460">
        <f>W87+W88+W89+W90+W91+W92</f>
        <v>14</v>
      </c>
      <c r="X86" s="563">
        <f>X87+X88+X89+X90+X91+X92</f>
        <v>14</v>
      </c>
      <c r="Y86" s="464">
        <v>0.93</v>
      </c>
    </row>
    <row r="87" spans="1:25" s="50" customFormat="1" ht="23.5" customHeight="1" x14ac:dyDescent="0.35">
      <c r="A87" s="556"/>
      <c r="B87" s="564"/>
      <c r="C87" s="381" t="s">
        <v>329</v>
      </c>
      <c r="D87" s="565">
        <v>5</v>
      </c>
      <c r="E87" s="566"/>
      <c r="F87" s="567">
        <v>5</v>
      </c>
      <c r="G87" s="568"/>
      <c r="H87" s="566">
        <v>4</v>
      </c>
      <c r="I87" s="566"/>
      <c r="J87" s="567">
        <v>4</v>
      </c>
      <c r="K87" s="569"/>
      <c r="L87" s="570"/>
      <c r="M87" s="567"/>
      <c r="N87" s="567"/>
      <c r="O87" s="568"/>
      <c r="P87" s="571"/>
      <c r="Q87" s="571"/>
      <c r="R87" s="567"/>
      <c r="S87" s="569"/>
      <c r="T87" s="572">
        <f t="shared" si="18"/>
        <v>9</v>
      </c>
      <c r="U87" s="567">
        <f t="shared" si="19"/>
        <v>9</v>
      </c>
      <c r="V87" s="568">
        <v>7</v>
      </c>
      <c r="W87" s="573">
        <v>6</v>
      </c>
      <c r="X87" s="574">
        <v>6</v>
      </c>
      <c r="Y87" s="578">
        <v>1.5</v>
      </c>
    </row>
    <row r="88" spans="1:25" s="50" customFormat="1" ht="24.9" x14ac:dyDescent="0.35">
      <c r="A88" s="556"/>
      <c r="B88" s="297"/>
      <c r="C88" s="173" t="s">
        <v>330</v>
      </c>
      <c r="D88" s="473">
        <v>3</v>
      </c>
      <c r="E88" s="176"/>
      <c r="F88" s="467">
        <v>3</v>
      </c>
      <c r="G88" s="474"/>
      <c r="H88" s="176">
        <v>4</v>
      </c>
      <c r="I88" s="176"/>
      <c r="J88" s="467">
        <v>3</v>
      </c>
      <c r="K88" s="468"/>
      <c r="L88" s="575"/>
      <c r="M88" s="467"/>
      <c r="N88" s="467"/>
      <c r="O88" s="474"/>
      <c r="P88" s="576"/>
      <c r="Q88" s="576"/>
      <c r="R88" s="467"/>
      <c r="S88" s="468"/>
      <c r="T88" s="479">
        <f t="shared" si="18"/>
        <v>7</v>
      </c>
      <c r="U88" s="467">
        <f t="shared" si="19"/>
        <v>6</v>
      </c>
      <c r="V88" s="474">
        <v>5</v>
      </c>
      <c r="W88" s="469">
        <v>3</v>
      </c>
      <c r="X88" s="312">
        <v>3</v>
      </c>
      <c r="Y88" s="577">
        <v>0.75</v>
      </c>
    </row>
    <row r="89" spans="1:25" s="50" customFormat="1" ht="22.2" customHeight="1" x14ac:dyDescent="0.35">
      <c r="A89" s="556"/>
      <c r="B89" s="297"/>
      <c r="C89" s="173" t="s">
        <v>590</v>
      </c>
      <c r="D89" s="473">
        <v>1</v>
      </c>
      <c r="E89" s="176"/>
      <c r="F89" s="467"/>
      <c r="G89" s="474"/>
      <c r="H89" s="176">
        <v>2</v>
      </c>
      <c r="I89" s="176"/>
      <c r="J89" s="467">
        <v>2</v>
      </c>
      <c r="K89" s="468"/>
      <c r="L89" s="575"/>
      <c r="M89" s="467"/>
      <c r="N89" s="467"/>
      <c r="O89" s="474"/>
      <c r="P89" s="576"/>
      <c r="Q89" s="576"/>
      <c r="R89" s="467"/>
      <c r="S89" s="468"/>
      <c r="T89" s="479">
        <f t="shared" si="18"/>
        <v>3</v>
      </c>
      <c r="U89" s="467">
        <f t="shared" si="19"/>
        <v>2</v>
      </c>
      <c r="V89" s="474">
        <v>1</v>
      </c>
      <c r="W89" s="469">
        <v>1</v>
      </c>
      <c r="X89" s="312">
        <v>1</v>
      </c>
      <c r="Y89" s="577">
        <v>0.5</v>
      </c>
    </row>
    <row r="90" spans="1:25" s="50" customFormat="1" ht="31.95" customHeight="1" thickBot="1" x14ac:dyDescent="0.4">
      <c r="A90" s="556"/>
      <c r="B90" s="297"/>
      <c r="C90" s="173" t="s">
        <v>331</v>
      </c>
      <c r="D90" s="473">
        <v>2</v>
      </c>
      <c r="E90" s="176"/>
      <c r="F90" s="467">
        <v>2</v>
      </c>
      <c r="G90" s="474"/>
      <c r="H90" s="176">
        <v>2</v>
      </c>
      <c r="I90" s="176"/>
      <c r="J90" s="467">
        <v>2</v>
      </c>
      <c r="K90" s="468"/>
      <c r="L90" s="575"/>
      <c r="M90" s="467"/>
      <c r="N90" s="467"/>
      <c r="O90" s="474"/>
      <c r="P90" s="576"/>
      <c r="Q90" s="576"/>
      <c r="R90" s="467"/>
      <c r="S90" s="468"/>
      <c r="T90" s="479">
        <f t="shared" si="18"/>
        <v>4</v>
      </c>
      <c r="U90" s="467">
        <f t="shared" si="19"/>
        <v>4</v>
      </c>
      <c r="V90" s="474">
        <v>1</v>
      </c>
      <c r="W90" s="469">
        <v>1</v>
      </c>
      <c r="X90" s="312">
        <v>1</v>
      </c>
      <c r="Y90" s="577">
        <v>0.5</v>
      </c>
    </row>
    <row r="91" spans="1:25" s="65" customFormat="1" ht="3.65" customHeight="1" thickBot="1" x14ac:dyDescent="0.4">
      <c r="A91" s="556"/>
      <c r="B91" s="297"/>
      <c r="C91" s="173" t="s">
        <v>591</v>
      </c>
      <c r="D91" s="473">
        <v>2</v>
      </c>
      <c r="E91" s="176"/>
      <c r="F91" s="467">
        <v>1</v>
      </c>
      <c r="G91" s="474"/>
      <c r="H91" s="176"/>
      <c r="I91" s="176"/>
      <c r="J91" s="467"/>
      <c r="K91" s="468"/>
      <c r="L91" s="575"/>
      <c r="M91" s="467"/>
      <c r="N91" s="467"/>
      <c r="O91" s="474"/>
      <c r="P91" s="576"/>
      <c r="Q91" s="576"/>
      <c r="R91" s="467"/>
      <c r="S91" s="468"/>
      <c r="T91" s="479">
        <f t="shared" si="18"/>
        <v>2</v>
      </c>
      <c r="U91" s="467">
        <f t="shared" si="19"/>
        <v>1</v>
      </c>
      <c r="V91" s="474">
        <v>1</v>
      </c>
      <c r="W91" s="469"/>
      <c r="X91" s="312"/>
      <c r="Y91" s="297"/>
    </row>
    <row r="92" spans="1:25" s="50" customFormat="1" ht="31.95" customHeight="1" thickBot="1" x14ac:dyDescent="0.4">
      <c r="A92" s="556"/>
      <c r="B92" s="297"/>
      <c r="C92" s="173" t="s">
        <v>332</v>
      </c>
      <c r="D92" s="473">
        <v>4</v>
      </c>
      <c r="E92" s="176"/>
      <c r="F92" s="467">
        <v>4</v>
      </c>
      <c r="G92" s="474"/>
      <c r="H92" s="176">
        <v>4</v>
      </c>
      <c r="I92" s="176"/>
      <c r="J92" s="467">
        <v>3</v>
      </c>
      <c r="K92" s="468"/>
      <c r="L92" s="575"/>
      <c r="M92" s="467"/>
      <c r="N92" s="467"/>
      <c r="O92" s="474"/>
      <c r="P92" s="576"/>
      <c r="Q92" s="576"/>
      <c r="R92" s="467"/>
      <c r="S92" s="468"/>
      <c r="T92" s="479">
        <f t="shared" si="18"/>
        <v>8</v>
      </c>
      <c r="U92" s="467">
        <f t="shared" si="19"/>
        <v>7</v>
      </c>
      <c r="V92" s="474">
        <v>4</v>
      </c>
      <c r="W92" s="469">
        <v>3</v>
      </c>
      <c r="X92" s="312">
        <v>3</v>
      </c>
      <c r="Y92" s="577">
        <v>0.75</v>
      </c>
    </row>
    <row r="93" spans="1:25" ht="39" thickBot="1" x14ac:dyDescent="0.4">
      <c r="A93" s="556"/>
      <c r="B93" s="171" t="s">
        <v>554</v>
      </c>
      <c r="C93" s="562"/>
      <c r="D93" s="63">
        <f>D94</f>
        <v>7</v>
      </c>
      <c r="E93" s="460"/>
      <c r="F93" s="458">
        <f>F94</f>
        <v>4</v>
      </c>
      <c r="G93" s="459"/>
      <c r="H93" s="460">
        <f>H94</f>
        <v>0</v>
      </c>
      <c r="I93" s="460"/>
      <c r="J93" s="458">
        <f>J94</f>
        <v>0</v>
      </c>
      <c r="K93" s="461"/>
      <c r="L93" s="63"/>
      <c r="M93" s="458"/>
      <c r="N93" s="458"/>
      <c r="O93" s="459"/>
      <c r="P93" s="460"/>
      <c r="Q93" s="460"/>
      <c r="R93" s="458"/>
      <c r="S93" s="461"/>
      <c r="T93" s="63">
        <f t="shared" si="18"/>
        <v>7</v>
      </c>
      <c r="U93" s="458">
        <f t="shared" si="19"/>
        <v>4</v>
      </c>
      <c r="V93" s="463">
        <f>V94</f>
        <v>3</v>
      </c>
      <c r="W93" s="460">
        <f>W94</f>
        <v>0</v>
      </c>
      <c r="X93" s="563">
        <f>X94</f>
        <v>0</v>
      </c>
      <c r="Y93" s="510"/>
    </row>
    <row r="94" spans="1:25" ht="25.3" thickBot="1" x14ac:dyDescent="0.4">
      <c r="A94" s="401"/>
      <c r="B94" s="601"/>
      <c r="C94" s="175" t="s">
        <v>592</v>
      </c>
      <c r="D94" s="602">
        <v>7</v>
      </c>
      <c r="E94" s="603"/>
      <c r="F94" s="604">
        <v>4</v>
      </c>
      <c r="G94" s="605"/>
      <c r="H94" s="603"/>
      <c r="I94" s="603"/>
      <c r="J94" s="604"/>
      <c r="K94" s="606"/>
      <c r="L94" s="607"/>
      <c r="M94" s="604"/>
      <c r="N94" s="604"/>
      <c r="O94" s="605"/>
      <c r="P94" s="608"/>
      <c r="Q94" s="608"/>
      <c r="R94" s="604"/>
      <c r="S94" s="606"/>
      <c r="T94" s="609">
        <f t="shared" si="18"/>
        <v>7</v>
      </c>
      <c r="U94" s="604">
        <f t="shared" si="19"/>
        <v>4</v>
      </c>
      <c r="V94" s="605">
        <v>3</v>
      </c>
      <c r="W94" s="610"/>
      <c r="X94" s="611"/>
      <c r="Y94" s="601"/>
    </row>
    <row r="95" spans="1:25" ht="26.6" thickTop="1" thickBot="1" x14ac:dyDescent="0.4">
      <c r="A95" s="156" t="s">
        <v>308</v>
      </c>
      <c r="B95" s="612"/>
      <c r="C95" s="613"/>
      <c r="D95" s="614">
        <f>D96</f>
        <v>0</v>
      </c>
      <c r="E95" s="615"/>
      <c r="F95" s="616">
        <f>F96</f>
        <v>0</v>
      </c>
      <c r="G95" s="617"/>
      <c r="H95" s="615">
        <f>H96</f>
        <v>7</v>
      </c>
      <c r="I95" s="615"/>
      <c r="J95" s="616">
        <f>J96</f>
        <v>5</v>
      </c>
      <c r="K95" s="618"/>
      <c r="L95" s="614"/>
      <c r="M95" s="616"/>
      <c r="N95" s="616"/>
      <c r="O95" s="617"/>
      <c r="P95" s="615"/>
      <c r="Q95" s="615"/>
      <c r="R95" s="616"/>
      <c r="S95" s="618"/>
      <c r="T95" s="614">
        <f>D95+H95</f>
        <v>7</v>
      </c>
      <c r="U95" s="616">
        <f>F95+J95</f>
        <v>5</v>
      </c>
      <c r="V95" s="617">
        <f t="shared" ref="V95:X96" si="20">V96</f>
        <v>5</v>
      </c>
      <c r="W95" s="615">
        <f t="shared" si="20"/>
        <v>5</v>
      </c>
      <c r="X95" s="619">
        <f t="shared" si="20"/>
        <v>4</v>
      </c>
      <c r="Y95" s="620">
        <v>0.71</v>
      </c>
    </row>
    <row r="96" spans="1:25" ht="15" thickTop="1" thickBot="1" x14ac:dyDescent="0.4">
      <c r="A96" s="552"/>
      <c r="B96" s="172" t="s">
        <v>309</v>
      </c>
      <c r="C96" s="553"/>
      <c r="D96" s="525">
        <f>D97</f>
        <v>0</v>
      </c>
      <c r="E96" s="528"/>
      <c r="F96" s="526">
        <f>F97</f>
        <v>0</v>
      </c>
      <c r="G96" s="527"/>
      <c r="H96" s="528">
        <f>H97</f>
        <v>7</v>
      </c>
      <c r="I96" s="528"/>
      <c r="J96" s="526">
        <f>J97</f>
        <v>5</v>
      </c>
      <c r="K96" s="529"/>
      <c r="L96" s="525"/>
      <c r="M96" s="526"/>
      <c r="N96" s="526"/>
      <c r="O96" s="527"/>
      <c r="P96" s="528"/>
      <c r="Q96" s="528"/>
      <c r="R96" s="526"/>
      <c r="S96" s="529"/>
      <c r="T96" s="525">
        <f>D96+H96</f>
        <v>7</v>
      </c>
      <c r="U96" s="526">
        <f>F96+J96</f>
        <v>5</v>
      </c>
      <c r="V96" s="530">
        <f t="shared" si="20"/>
        <v>5</v>
      </c>
      <c r="W96" s="528">
        <f t="shared" si="20"/>
        <v>5</v>
      </c>
      <c r="X96" s="554">
        <f t="shared" si="20"/>
        <v>4</v>
      </c>
      <c r="Y96" s="555">
        <v>0.71</v>
      </c>
    </row>
    <row r="97" spans="1:25" ht="25.3" thickBot="1" x14ac:dyDescent="0.4">
      <c r="A97" s="556"/>
      <c r="B97" s="564"/>
      <c r="C97" s="381" t="s">
        <v>592</v>
      </c>
      <c r="D97" s="565"/>
      <c r="E97" s="566"/>
      <c r="F97" s="567"/>
      <c r="G97" s="568"/>
      <c r="H97" s="566">
        <v>7</v>
      </c>
      <c r="I97" s="566"/>
      <c r="J97" s="567">
        <v>5</v>
      </c>
      <c r="K97" s="569"/>
      <c r="L97" s="570"/>
      <c r="M97" s="567"/>
      <c r="N97" s="567"/>
      <c r="O97" s="568"/>
      <c r="P97" s="571"/>
      <c r="Q97" s="571"/>
      <c r="R97" s="567"/>
      <c r="S97" s="569"/>
      <c r="T97" s="572">
        <f>D97+H97</f>
        <v>7</v>
      </c>
      <c r="U97" s="567">
        <f>F97+J97</f>
        <v>5</v>
      </c>
      <c r="V97" s="568">
        <v>5</v>
      </c>
      <c r="W97" s="573">
        <v>5</v>
      </c>
      <c r="X97" s="574">
        <v>4</v>
      </c>
      <c r="Y97" s="578">
        <v>0.71</v>
      </c>
    </row>
    <row r="98" spans="1:25" ht="30.45" thickBot="1" x14ac:dyDescent="0.4">
      <c r="A98" s="181" t="s">
        <v>593</v>
      </c>
      <c r="B98" s="185"/>
      <c r="C98" s="186"/>
      <c r="D98" s="187">
        <f t="shared" ref="D98:X98" si="21">D99</f>
        <v>0</v>
      </c>
      <c r="E98" s="188">
        <f t="shared" si="21"/>
        <v>11</v>
      </c>
      <c r="F98" s="189">
        <f t="shared" si="21"/>
        <v>0</v>
      </c>
      <c r="G98" s="195">
        <f t="shared" si="21"/>
        <v>8</v>
      </c>
      <c r="H98" s="188">
        <f t="shared" si="21"/>
        <v>0</v>
      </c>
      <c r="I98" s="188">
        <f t="shared" si="21"/>
        <v>10</v>
      </c>
      <c r="J98" s="189">
        <f t="shared" si="21"/>
        <v>0</v>
      </c>
      <c r="K98" s="190">
        <f t="shared" si="21"/>
        <v>6</v>
      </c>
      <c r="L98" s="187">
        <f t="shared" si="21"/>
        <v>0</v>
      </c>
      <c r="M98" s="189">
        <f t="shared" si="21"/>
        <v>10</v>
      </c>
      <c r="N98" s="189">
        <f t="shared" si="21"/>
        <v>0</v>
      </c>
      <c r="O98" s="195">
        <f t="shared" si="21"/>
        <v>9</v>
      </c>
      <c r="P98" s="188">
        <f t="shared" si="21"/>
        <v>0</v>
      </c>
      <c r="Q98" s="188">
        <f t="shared" si="21"/>
        <v>7</v>
      </c>
      <c r="R98" s="189">
        <f t="shared" si="21"/>
        <v>0</v>
      </c>
      <c r="S98" s="190">
        <f t="shared" si="21"/>
        <v>5</v>
      </c>
      <c r="T98" s="187">
        <f t="shared" si="21"/>
        <v>38</v>
      </c>
      <c r="U98" s="189">
        <f t="shared" si="21"/>
        <v>28</v>
      </c>
      <c r="V98" s="195">
        <f t="shared" si="21"/>
        <v>28</v>
      </c>
      <c r="W98" s="188">
        <f t="shared" si="21"/>
        <v>10</v>
      </c>
      <c r="X98" s="191">
        <f t="shared" si="21"/>
        <v>7</v>
      </c>
      <c r="Y98" s="185"/>
    </row>
    <row r="99" spans="1:25" ht="29.15" thickTop="1" thickBot="1" x14ac:dyDescent="0.4">
      <c r="A99" s="621" t="s">
        <v>594</v>
      </c>
      <c r="B99" s="622"/>
      <c r="C99" s="623"/>
      <c r="D99" s="624">
        <f>D100+D102+D105+D108+D110+D112</f>
        <v>0</v>
      </c>
      <c r="E99" s="625">
        <f t="shared" ref="E99:S99" si="22">E100+E102+E105+E108+E110+E112</f>
        <v>11</v>
      </c>
      <c r="F99" s="625">
        <f t="shared" si="22"/>
        <v>0</v>
      </c>
      <c r="G99" s="626">
        <f t="shared" si="22"/>
        <v>8</v>
      </c>
      <c r="H99" s="627">
        <f t="shared" si="22"/>
        <v>0</v>
      </c>
      <c r="I99" s="625">
        <f t="shared" si="22"/>
        <v>10</v>
      </c>
      <c r="J99" s="625">
        <f t="shared" si="22"/>
        <v>0</v>
      </c>
      <c r="K99" s="628">
        <f t="shared" si="22"/>
        <v>6</v>
      </c>
      <c r="L99" s="624">
        <f t="shared" si="22"/>
        <v>0</v>
      </c>
      <c r="M99" s="625">
        <f t="shared" si="22"/>
        <v>10</v>
      </c>
      <c r="N99" s="625">
        <f t="shared" si="22"/>
        <v>0</v>
      </c>
      <c r="O99" s="626">
        <f t="shared" si="22"/>
        <v>9</v>
      </c>
      <c r="P99" s="627">
        <f t="shared" si="22"/>
        <v>0</v>
      </c>
      <c r="Q99" s="625">
        <f t="shared" si="22"/>
        <v>7</v>
      </c>
      <c r="R99" s="625">
        <f t="shared" si="22"/>
        <v>0</v>
      </c>
      <c r="S99" s="628">
        <f t="shared" si="22"/>
        <v>5</v>
      </c>
      <c r="T99" s="624">
        <f>P99+Q99+L99+M99+H99+I99+D99+E99</f>
        <v>38</v>
      </c>
      <c r="U99" s="625">
        <f>R99+S99+N99+O99+J99+K99+F99+G99</f>
        <v>28</v>
      </c>
      <c r="V99" s="626">
        <f>V100+V102+V105+V108+V110+V112</f>
        <v>28</v>
      </c>
      <c r="W99" s="627">
        <f>W100+W102+W105+W108+W110+W112</f>
        <v>10</v>
      </c>
      <c r="X99" s="628">
        <f>X100+X102+X105+X108+X110+X112</f>
        <v>7</v>
      </c>
      <c r="Y99" s="629"/>
    </row>
    <row r="100" spans="1:25" ht="26.6" thickTop="1" thickBot="1" x14ac:dyDescent="0.4">
      <c r="A100" s="420"/>
      <c r="B100" s="630" t="s">
        <v>556</v>
      </c>
      <c r="C100" s="631"/>
      <c r="D100" s="630">
        <f>D101</f>
        <v>0</v>
      </c>
      <c r="E100" s="632">
        <f>E101</f>
        <v>0</v>
      </c>
      <c r="F100" s="632">
        <f t="shared" ref="F100:S100" si="23">F101</f>
        <v>0</v>
      </c>
      <c r="G100" s="633">
        <f t="shared" si="23"/>
        <v>0</v>
      </c>
      <c r="H100" s="634">
        <f t="shared" si="23"/>
        <v>0</v>
      </c>
      <c r="I100" s="632">
        <f t="shared" si="23"/>
        <v>1</v>
      </c>
      <c r="J100" s="632">
        <f t="shared" si="23"/>
        <v>0</v>
      </c>
      <c r="K100" s="635">
        <f t="shared" si="23"/>
        <v>0</v>
      </c>
      <c r="L100" s="630">
        <f t="shared" si="23"/>
        <v>0</v>
      </c>
      <c r="M100" s="632">
        <f t="shared" si="23"/>
        <v>1</v>
      </c>
      <c r="N100" s="632">
        <f t="shared" si="23"/>
        <v>0</v>
      </c>
      <c r="O100" s="633">
        <f t="shared" si="23"/>
        <v>1</v>
      </c>
      <c r="P100" s="634">
        <f t="shared" si="23"/>
        <v>0</v>
      </c>
      <c r="Q100" s="632">
        <f t="shared" si="23"/>
        <v>0</v>
      </c>
      <c r="R100" s="632">
        <f t="shared" si="23"/>
        <v>0</v>
      </c>
      <c r="S100" s="635">
        <f t="shared" si="23"/>
        <v>0</v>
      </c>
      <c r="T100" s="630">
        <f>P100+Q100+L100+M100+H100+I100+D100+E100</f>
        <v>2</v>
      </c>
      <c r="U100" s="632">
        <f>R100+S100+N100+O100+J100+K100+F100+G100</f>
        <v>1</v>
      </c>
      <c r="V100" s="636">
        <f>V101</f>
        <v>1</v>
      </c>
      <c r="W100" s="634">
        <f>W101</f>
        <v>1</v>
      </c>
      <c r="X100" s="635">
        <f>X101</f>
        <v>1</v>
      </c>
      <c r="Y100" s="637"/>
    </row>
    <row r="101" spans="1:25" ht="38.15" thickBot="1" x14ac:dyDescent="0.4">
      <c r="A101" s="427"/>
      <c r="B101" s="638"/>
      <c r="C101" s="382" t="s">
        <v>595</v>
      </c>
      <c r="D101" s="639"/>
      <c r="E101" s="640"/>
      <c r="F101" s="350"/>
      <c r="G101" s="641"/>
      <c r="H101" s="642"/>
      <c r="I101" s="643">
        <v>1</v>
      </c>
      <c r="J101" s="644"/>
      <c r="K101" s="645"/>
      <c r="L101" s="639"/>
      <c r="M101" s="640">
        <v>1</v>
      </c>
      <c r="N101" s="350"/>
      <c r="O101" s="641">
        <v>1</v>
      </c>
      <c r="P101" s="642"/>
      <c r="Q101" s="643"/>
      <c r="R101" s="644"/>
      <c r="S101" s="645"/>
      <c r="T101" s="646">
        <f>D101+E101+H101+I101+L101+M101+P101+Q101</f>
        <v>2</v>
      </c>
      <c r="U101" s="350">
        <f>F101+G101+J101+K101+N101+O101+R101+S101</f>
        <v>1</v>
      </c>
      <c r="V101" s="641">
        <v>1</v>
      </c>
      <c r="W101" s="647">
        <v>1</v>
      </c>
      <c r="X101" s="648">
        <v>1</v>
      </c>
      <c r="Y101" s="638"/>
    </row>
    <row r="102" spans="1:25" ht="14.6" thickBot="1" x14ac:dyDescent="0.4">
      <c r="A102" s="427"/>
      <c r="B102" s="249" t="s">
        <v>596</v>
      </c>
      <c r="C102" s="649"/>
      <c r="D102" s="650">
        <f>D103+D104</f>
        <v>0</v>
      </c>
      <c r="E102" s="651">
        <f t="shared" ref="E102:S102" si="24">E103+E104</f>
        <v>2</v>
      </c>
      <c r="F102" s="651">
        <f t="shared" si="24"/>
        <v>0</v>
      </c>
      <c r="G102" s="652">
        <f t="shared" si="24"/>
        <v>1</v>
      </c>
      <c r="H102" s="653">
        <f t="shared" si="24"/>
        <v>0</v>
      </c>
      <c r="I102" s="651">
        <f t="shared" si="24"/>
        <v>1</v>
      </c>
      <c r="J102" s="651">
        <f t="shared" si="24"/>
        <v>0</v>
      </c>
      <c r="K102" s="654">
        <f t="shared" si="24"/>
        <v>0</v>
      </c>
      <c r="L102" s="650">
        <f t="shared" si="24"/>
        <v>0</v>
      </c>
      <c r="M102" s="651">
        <f t="shared" si="24"/>
        <v>0</v>
      </c>
      <c r="N102" s="651">
        <f t="shared" si="24"/>
        <v>0</v>
      </c>
      <c r="O102" s="652">
        <f t="shared" si="24"/>
        <v>0</v>
      </c>
      <c r="P102" s="653">
        <f t="shared" si="24"/>
        <v>0</v>
      </c>
      <c r="Q102" s="651">
        <f t="shared" si="24"/>
        <v>0</v>
      </c>
      <c r="R102" s="651">
        <f t="shared" si="24"/>
        <v>0</v>
      </c>
      <c r="S102" s="654">
        <f t="shared" si="24"/>
        <v>0</v>
      </c>
      <c r="T102" s="650">
        <f>P102+Q102+L102+M102+H102+I102+D102+E102</f>
        <v>3</v>
      </c>
      <c r="U102" s="651">
        <f>R102+S102+N102+O102+J102+K102+F102+G102</f>
        <v>1</v>
      </c>
      <c r="V102" s="655">
        <f>V103+V104</f>
        <v>2</v>
      </c>
      <c r="W102" s="653">
        <f>W103+W104</f>
        <v>0</v>
      </c>
      <c r="X102" s="654">
        <f>X103+X104</f>
        <v>0</v>
      </c>
      <c r="Y102" s="656"/>
    </row>
    <row r="103" spans="1:25" ht="25.3" x14ac:dyDescent="0.35">
      <c r="A103" s="427"/>
      <c r="B103" s="657"/>
      <c r="C103" s="247" t="s">
        <v>597</v>
      </c>
      <c r="D103" s="658"/>
      <c r="E103" s="659">
        <v>1</v>
      </c>
      <c r="F103" s="347"/>
      <c r="G103" s="346">
        <v>1</v>
      </c>
      <c r="H103" s="660"/>
      <c r="I103" s="659">
        <v>1</v>
      </c>
      <c r="J103" s="347"/>
      <c r="K103" s="348"/>
      <c r="L103" s="658"/>
      <c r="M103" s="659"/>
      <c r="N103" s="347"/>
      <c r="O103" s="346"/>
      <c r="P103" s="660"/>
      <c r="Q103" s="659"/>
      <c r="R103" s="347"/>
      <c r="S103" s="348"/>
      <c r="T103" s="661">
        <f>D103+E103+H103+I103+L103+M103+P103+Q103</f>
        <v>2</v>
      </c>
      <c r="U103" s="347">
        <f>F103+G103+J103+N103+O103+R103+S103</f>
        <v>1</v>
      </c>
      <c r="V103" s="346">
        <v>2</v>
      </c>
      <c r="W103" s="662"/>
      <c r="X103" s="348"/>
      <c r="Y103" s="345"/>
    </row>
    <row r="104" spans="1:25" ht="25.75" thickBot="1" x14ac:dyDescent="0.4">
      <c r="A104" s="427"/>
      <c r="B104" s="663"/>
      <c r="C104" s="248" t="s">
        <v>598</v>
      </c>
      <c r="D104" s="664"/>
      <c r="E104" s="665">
        <v>1</v>
      </c>
      <c r="F104" s="666"/>
      <c r="G104" s="667"/>
      <c r="H104" s="668"/>
      <c r="I104" s="665"/>
      <c r="J104" s="666"/>
      <c r="K104" s="669"/>
      <c r="L104" s="664"/>
      <c r="M104" s="665"/>
      <c r="N104" s="666"/>
      <c r="O104" s="667"/>
      <c r="P104" s="668"/>
      <c r="Q104" s="665"/>
      <c r="R104" s="666"/>
      <c r="S104" s="669"/>
      <c r="T104" s="670">
        <f>D104+E104+H104+I104+L104+M104+P104+Q104</f>
        <v>1</v>
      </c>
      <c r="U104" s="666">
        <f>F104+G104+J104+K104+N104+O104+R104+S104</f>
        <v>0</v>
      </c>
      <c r="V104" s="667"/>
      <c r="W104" s="671"/>
      <c r="X104" s="669"/>
      <c r="Y104" s="672"/>
    </row>
    <row r="105" spans="1:25" ht="14.6" thickBot="1" x14ac:dyDescent="0.4">
      <c r="A105" s="427"/>
      <c r="B105" s="249" t="s">
        <v>563</v>
      </c>
      <c r="C105" s="649"/>
      <c r="D105" s="650">
        <f>D106+D107</f>
        <v>0</v>
      </c>
      <c r="E105" s="651">
        <f t="shared" ref="E105:S105" si="25">E106+E107</f>
        <v>3</v>
      </c>
      <c r="F105" s="651">
        <f t="shared" si="25"/>
        <v>0</v>
      </c>
      <c r="G105" s="652">
        <f t="shared" si="25"/>
        <v>3</v>
      </c>
      <c r="H105" s="653">
        <f t="shared" si="25"/>
        <v>0</v>
      </c>
      <c r="I105" s="651">
        <f t="shared" si="25"/>
        <v>1</v>
      </c>
      <c r="J105" s="651">
        <f t="shared" si="25"/>
        <v>0</v>
      </c>
      <c r="K105" s="654">
        <f t="shared" si="25"/>
        <v>0</v>
      </c>
      <c r="L105" s="650">
        <f t="shared" si="25"/>
        <v>0</v>
      </c>
      <c r="M105" s="651">
        <f t="shared" si="25"/>
        <v>2</v>
      </c>
      <c r="N105" s="651">
        <f t="shared" si="25"/>
        <v>0</v>
      </c>
      <c r="O105" s="652">
        <f t="shared" si="25"/>
        <v>2</v>
      </c>
      <c r="P105" s="653">
        <f t="shared" si="25"/>
        <v>0</v>
      </c>
      <c r="Q105" s="651">
        <f t="shared" si="25"/>
        <v>1</v>
      </c>
      <c r="R105" s="651">
        <f t="shared" si="25"/>
        <v>0</v>
      </c>
      <c r="S105" s="654">
        <f t="shared" si="25"/>
        <v>0</v>
      </c>
      <c r="T105" s="650">
        <f>P105+Q105+L105+M105+H105+I105+D105+E105</f>
        <v>7</v>
      </c>
      <c r="U105" s="651">
        <f>R105+S105+N105+O105+J105+K105+F105+G105</f>
        <v>5</v>
      </c>
      <c r="V105" s="655">
        <f>V106+V107</f>
        <v>4</v>
      </c>
      <c r="W105" s="653">
        <f>W106+W107</f>
        <v>0</v>
      </c>
      <c r="X105" s="654">
        <f>X106+X107</f>
        <v>0</v>
      </c>
      <c r="Y105" s="656"/>
    </row>
    <row r="106" spans="1:25" x14ac:dyDescent="0.35">
      <c r="A106" s="427"/>
      <c r="B106" s="657"/>
      <c r="C106" s="247" t="s">
        <v>599</v>
      </c>
      <c r="D106" s="658"/>
      <c r="E106" s="659">
        <v>2</v>
      </c>
      <c r="F106" s="347"/>
      <c r="G106" s="346">
        <v>2</v>
      </c>
      <c r="H106" s="660"/>
      <c r="I106" s="659">
        <v>1</v>
      </c>
      <c r="J106" s="347"/>
      <c r="K106" s="348"/>
      <c r="L106" s="658"/>
      <c r="M106" s="659">
        <v>2</v>
      </c>
      <c r="N106" s="347"/>
      <c r="O106" s="346">
        <v>2</v>
      </c>
      <c r="P106" s="660"/>
      <c r="Q106" s="659">
        <v>1</v>
      </c>
      <c r="R106" s="347"/>
      <c r="S106" s="348"/>
      <c r="T106" s="661">
        <f>D106+E106+H106+I106+L106+M106+P106+Q106</f>
        <v>6</v>
      </c>
      <c r="U106" s="347">
        <f>F106+G106+J106+K106+N106+O106+R106+S106</f>
        <v>4</v>
      </c>
      <c r="V106" s="346">
        <v>3</v>
      </c>
      <c r="W106" s="662"/>
      <c r="X106" s="348"/>
      <c r="Y106" s="345"/>
    </row>
    <row r="107" spans="1:25" ht="14.6" thickBot="1" x14ac:dyDescent="0.4">
      <c r="A107" s="427"/>
      <c r="B107" s="663"/>
      <c r="C107" s="248" t="s">
        <v>600</v>
      </c>
      <c r="D107" s="664"/>
      <c r="E107" s="665">
        <v>1</v>
      </c>
      <c r="F107" s="666"/>
      <c r="G107" s="667">
        <v>1</v>
      </c>
      <c r="H107" s="668"/>
      <c r="I107" s="665"/>
      <c r="J107" s="666"/>
      <c r="K107" s="669"/>
      <c r="L107" s="664"/>
      <c r="M107" s="665"/>
      <c r="N107" s="666"/>
      <c r="O107" s="667"/>
      <c r="P107" s="668"/>
      <c r="Q107" s="665"/>
      <c r="R107" s="666"/>
      <c r="S107" s="669"/>
      <c r="T107" s="670">
        <f>D107+E107+H107+I107+L107+M107+P107+Q107</f>
        <v>1</v>
      </c>
      <c r="U107" s="666">
        <f>F107+G107+J107+K107+N107+O107+R107+S107</f>
        <v>1</v>
      </c>
      <c r="V107" s="667">
        <v>1</v>
      </c>
      <c r="W107" s="671"/>
      <c r="X107" s="669"/>
      <c r="Y107" s="672"/>
    </row>
    <row r="108" spans="1:25" ht="14.6" thickBot="1" x14ac:dyDescent="0.4">
      <c r="A108" s="427"/>
      <c r="B108" s="249" t="s">
        <v>601</v>
      </c>
      <c r="C108" s="649"/>
      <c r="D108" s="650">
        <f>D109</f>
        <v>0</v>
      </c>
      <c r="E108" s="651">
        <f t="shared" ref="E108:S108" si="26">E109</f>
        <v>4</v>
      </c>
      <c r="F108" s="651">
        <f t="shared" si="26"/>
        <v>0</v>
      </c>
      <c r="G108" s="652">
        <f t="shared" si="26"/>
        <v>3</v>
      </c>
      <c r="H108" s="653">
        <f t="shared" si="26"/>
        <v>0</v>
      </c>
      <c r="I108" s="651">
        <f t="shared" si="26"/>
        <v>5</v>
      </c>
      <c r="J108" s="651">
        <f t="shared" si="26"/>
        <v>0</v>
      </c>
      <c r="K108" s="654">
        <f t="shared" si="26"/>
        <v>4</v>
      </c>
      <c r="L108" s="650">
        <f t="shared" si="26"/>
        <v>0</v>
      </c>
      <c r="M108" s="651">
        <f t="shared" si="26"/>
        <v>3</v>
      </c>
      <c r="N108" s="651">
        <f t="shared" si="26"/>
        <v>0</v>
      </c>
      <c r="O108" s="652">
        <f t="shared" si="26"/>
        <v>3</v>
      </c>
      <c r="P108" s="653">
        <f t="shared" si="26"/>
        <v>0</v>
      </c>
      <c r="Q108" s="651">
        <f t="shared" si="26"/>
        <v>5</v>
      </c>
      <c r="R108" s="651">
        <f t="shared" si="26"/>
        <v>0</v>
      </c>
      <c r="S108" s="654">
        <f t="shared" si="26"/>
        <v>4</v>
      </c>
      <c r="T108" s="650">
        <f>P108+Q108+L108+M108+H108+I108+D108+E108</f>
        <v>17</v>
      </c>
      <c r="U108" s="651">
        <f>R108+S108+N108+O108+J108+K108+F108+G108</f>
        <v>14</v>
      </c>
      <c r="V108" s="655">
        <f>V109</f>
        <v>13</v>
      </c>
      <c r="W108" s="653">
        <f>W109</f>
        <v>7</v>
      </c>
      <c r="X108" s="654">
        <f>X109</f>
        <v>4</v>
      </c>
      <c r="Y108" s="656"/>
    </row>
    <row r="109" spans="1:25" ht="14.6" thickBot="1" x14ac:dyDescent="0.4">
      <c r="A109" s="427"/>
      <c r="B109" s="673"/>
      <c r="C109" s="674" t="s">
        <v>602</v>
      </c>
      <c r="D109" s="639"/>
      <c r="E109" s="640">
        <v>4</v>
      </c>
      <c r="F109" s="350"/>
      <c r="G109" s="641">
        <v>3</v>
      </c>
      <c r="H109" s="675"/>
      <c r="I109" s="640">
        <v>5</v>
      </c>
      <c r="J109" s="350"/>
      <c r="K109" s="648">
        <v>4</v>
      </c>
      <c r="L109" s="639"/>
      <c r="M109" s="640">
        <v>3</v>
      </c>
      <c r="N109" s="350"/>
      <c r="O109" s="641">
        <v>3</v>
      </c>
      <c r="P109" s="675"/>
      <c r="Q109" s="640">
        <v>5</v>
      </c>
      <c r="R109" s="350"/>
      <c r="S109" s="648">
        <v>4</v>
      </c>
      <c r="T109" s="646">
        <f>D109+E109+H109+I109+L109+M109+P109+Q109</f>
        <v>17</v>
      </c>
      <c r="U109" s="350">
        <f>F109+G109+J109+K109+N109+O109+R109+S109</f>
        <v>14</v>
      </c>
      <c r="V109" s="641">
        <v>13</v>
      </c>
      <c r="W109" s="647">
        <v>7</v>
      </c>
      <c r="X109" s="648">
        <v>4</v>
      </c>
      <c r="Y109" s="638"/>
    </row>
    <row r="110" spans="1:25" ht="14.6" thickBot="1" x14ac:dyDescent="0.4">
      <c r="A110" s="427"/>
      <c r="B110" s="249" t="s">
        <v>573</v>
      </c>
      <c r="C110" s="649"/>
      <c r="D110" s="650">
        <f>D111</f>
        <v>0</v>
      </c>
      <c r="E110" s="651">
        <f>E111</f>
        <v>2</v>
      </c>
      <c r="F110" s="651">
        <f t="shared" ref="F110:S110" si="27">F111</f>
        <v>0</v>
      </c>
      <c r="G110" s="652">
        <f t="shared" si="27"/>
        <v>1</v>
      </c>
      <c r="H110" s="653">
        <f t="shared" si="27"/>
        <v>0</v>
      </c>
      <c r="I110" s="651">
        <f t="shared" si="27"/>
        <v>2</v>
      </c>
      <c r="J110" s="651">
        <f t="shared" si="27"/>
        <v>0</v>
      </c>
      <c r="K110" s="654">
        <f t="shared" si="27"/>
        <v>2</v>
      </c>
      <c r="L110" s="650">
        <f t="shared" si="27"/>
        <v>0</v>
      </c>
      <c r="M110" s="651">
        <f t="shared" si="27"/>
        <v>4</v>
      </c>
      <c r="N110" s="651">
        <f t="shared" si="27"/>
        <v>0</v>
      </c>
      <c r="O110" s="652">
        <f t="shared" si="27"/>
        <v>3</v>
      </c>
      <c r="P110" s="653">
        <f t="shared" si="27"/>
        <v>0</v>
      </c>
      <c r="Q110" s="651">
        <f t="shared" si="27"/>
        <v>1</v>
      </c>
      <c r="R110" s="651">
        <f t="shared" si="27"/>
        <v>0</v>
      </c>
      <c r="S110" s="654">
        <f t="shared" si="27"/>
        <v>1</v>
      </c>
      <c r="T110" s="650">
        <f>P110+Q110+L110+M110+H110+I110+D110+E110</f>
        <v>9</v>
      </c>
      <c r="U110" s="651">
        <f>R110+S110+N110+O110+J110+K110+F110+G110</f>
        <v>7</v>
      </c>
      <c r="V110" s="655">
        <f>V111</f>
        <v>8</v>
      </c>
      <c r="W110" s="653">
        <f>W111</f>
        <v>0</v>
      </c>
      <c r="X110" s="654">
        <f>X111</f>
        <v>0</v>
      </c>
      <c r="Y110" s="656"/>
    </row>
    <row r="111" spans="1:25" ht="14.6" thickBot="1" x14ac:dyDescent="0.4">
      <c r="A111" s="427"/>
      <c r="B111" s="673"/>
      <c r="C111" s="676" t="s">
        <v>603</v>
      </c>
      <c r="D111" s="639"/>
      <c r="E111" s="640">
        <v>2</v>
      </c>
      <c r="F111" s="350"/>
      <c r="G111" s="641">
        <v>1</v>
      </c>
      <c r="H111" s="677"/>
      <c r="I111" s="678">
        <v>2</v>
      </c>
      <c r="J111" s="679"/>
      <c r="K111" s="680">
        <v>2</v>
      </c>
      <c r="L111" s="639"/>
      <c r="M111" s="640">
        <v>4</v>
      </c>
      <c r="N111" s="350"/>
      <c r="O111" s="641">
        <v>3</v>
      </c>
      <c r="P111" s="677"/>
      <c r="Q111" s="678">
        <v>1</v>
      </c>
      <c r="R111" s="679"/>
      <c r="S111" s="680">
        <v>1</v>
      </c>
      <c r="T111" s="646">
        <f>D111+E111+H111+I111+L111+M111+P111+Q111</f>
        <v>9</v>
      </c>
      <c r="U111" s="350">
        <f>F111+G111+J111+K111+N111+O111+R111+S111</f>
        <v>7</v>
      </c>
      <c r="V111" s="641">
        <v>8</v>
      </c>
      <c r="W111" s="681"/>
      <c r="X111" s="680"/>
      <c r="Y111" s="638"/>
    </row>
    <row r="112" spans="1:25" ht="39" thickBot="1" x14ac:dyDescent="0.4">
      <c r="A112" s="427"/>
      <c r="B112" s="249" t="s">
        <v>604</v>
      </c>
      <c r="C112" s="649"/>
      <c r="D112" s="650">
        <f>D113</f>
        <v>0</v>
      </c>
      <c r="E112" s="651">
        <f>E113</f>
        <v>0</v>
      </c>
      <c r="F112" s="651">
        <f t="shared" ref="F112:S112" si="28">F113</f>
        <v>0</v>
      </c>
      <c r="G112" s="652">
        <f t="shared" si="28"/>
        <v>0</v>
      </c>
      <c r="H112" s="653">
        <f t="shared" si="28"/>
        <v>0</v>
      </c>
      <c r="I112" s="651">
        <f t="shared" si="28"/>
        <v>0</v>
      </c>
      <c r="J112" s="651">
        <f t="shared" si="28"/>
        <v>0</v>
      </c>
      <c r="K112" s="654">
        <f t="shared" si="28"/>
        <v>0</v>
      </c>
      <c r="L112" s="650">
        <f t="shared" si="28"/>
        <v>0</v>
      </c>
      <c r="M112" s="651">
        <f t="shared" si="28"/>
        <v>0</v>
      </c>
      <c r="N112" s="651">
        <f t="shared" si="28"/>
        <v>0</v>
      </c>
      <c r="O112" s="652">
        <f t="shared" si="28"/>
        <v>0</v>
      </c>
      <c r="P112" s="653">
        <f t="shared" si="28"/>
        <v>0</v>
      </c>
      <c r="Q112" s="651">
        <f t="shared" si="28"/>
        <v>0</v>
      </c>
      <c r="R112" s="651">
        <f t="shared" si="28"/>
        <v>0</v>
      </c>
      <c r="S112" s="654">
        <f t="shared" si="28"/>
        <v>0</v>
      </c>
      <c r="T112" s="650">
        <f>P112+Q112+L112+M112+H112+I112+D112+E112</f>
        <v>0</v>
      </c>
      <c r="U112" s="651">
        <f>R112+S112+N112+O112+J112+K112+F112+G112</f>
        <v>0</v>
      </c>
      <c r="V112" s="655">
        <f>V113</f>
        <v>0</v>
      </c>
      <c r="W112" s="653">
        <f>W113</f>
        <v>2</v>
      </c>
      <c r="X112" s="654">
        <f>X113</f>
        <v>2</v>
      </c>
      <c r="Y112" s="656"/>
    </row>
    <row r="113" spans="1:25" ht="14.6" thickBot="1" x14ac:dyDescent="0.4">
      <c r="A113" s="505"/>
      <c r="B113" s="682"/>
      <c r="C113" s="676" t="s">
        <v>605</v>
      </c>
      <c r="D113" s="639"/>
      <c r="E113" s="640"/>
      <c r="F113" s="350"/>
      <c r="G113" s="641"/>
      <c r="H113" s="677"/>
      <c r="I113" s="678"/>
      <c r="J113" s="679"/>
      <c r="K113" s="680"/>
      <c r="L113" s="639"/>
      <c r="M113" s="640"/>
      <c r="N113" s="350"/>
      <c r="O113" s="641"/>
      <c r="P113" s="677"/>
      <c r="Q113" s="678"/>
      <c r="R113" s="679"/>
      <c r="S113" s="680"/>
      <c r="T113" s="646">
        <f>D113+E113+H113+I113+L113+M113+P113+Q113</f>
        <v>0</v>
      </c>
      <c r="U113" s="350">
        <f>F113+G113+J113+K113+N113+O113+R113+S113</f>
        <v>0</v>
      </c>
      <c r="V113" s="641"/>
      <c r="W113" s="681">
        <v>2</v>
      </c>
      <c r="X113" s="680">
        <v>2</v>
      </c>
      <c r="Y113" s="638"/>
    </row>
    <row r="114" spans="1:25" ht="19.3" thickBot="1" x14ac:dyDescent="0.5">
      <c r="A114" s="905" t="s">
        <v>606</v>
      </c>
      <c r="B114" s="906"/>
      <c r="C114" s="906"/>
      <c r="D114" s="906"/>
      <c r="E114" s="906"/>
      <c r="F114" s="906"/>
      <c r="G114" s="906"/>
      <c r="H114" s="906"/>
      <c r="I114" s="906"/>
      <c r="J114" s="906"/>
      <c r="K114" s="906"/>
      <c r="L114" s="906"/>
      <c r="M114" s="906"/>
      <c r="N114" s="906"/>
      <c r="O114" s="906"/>
      <c r="P114" s="906"/>
      <c r="Q114" s="906"/>
      <c r="R114" s="906"/>
      <c r="S114" s="906"/>
      <c r="T114" s="683">
        <f>T7+T56+T98</f>
        <v>914</v>
      </c>
      <c r="U114" s="683">
        <f t="shared" ref="U114:X114" si="29">U7+U56+U98</f>
        <v>718</v>
      </c>
      <c r="V114" s="683">
        <f t="shared" si="29"/>
        <v>564</v>
      </c>
      <c r="W114" s="683">
        <f t="shared" si="29"/>
        <v>238</v>
      </c>
      <c r="X114" s="683">
        <f t="shared" si="29"/>
        <v>201</v>
      </c>
      <c r="Y114" s="684"/>
    </row>
    <row r="115" spans="1:25" x14ac:dyDescent="0.35">
      <c r="A115" s="47"/>
      <c r="B115" s="157"/>
      <c r="C115" s="47"/>
      <c r="D115" s="47"/>
      <c r="E115" s="47"/>
      <c r="F115" s="47"/>
      <c r="G115" s="47"/>
      <c r="H115" s="47"/>
      <c r="I115" s="47"/>
      <c r="J115" s="47"/>
      <c r="K115" s="47"/>
      <c r="L115" s="47"/>
      <c r="M115" s="47"/>
      <c r="N115" s="47"/>
      <c r="O115" s="47"/>
      <c r="P115" s="47"/>
      <c r="Q115" s="47"/>
      <c r="R115" s="47"/>
      <c r="S115" s="47"/>
      <c r="T115" s="198"/>
      <c r="U115" s="47"/>
      <c r="V115" s="47"/>
      <c r="W115" s="198"/>
      <c r="X115" s="47"/>
      <c r="Y115" s="47"/>
    </row>
    <row r="116" spans="1:25" x14ac:dyDescent="0.35">
      <c r="A116" s="42" t="s">
        <v>607</v>
      </c>
      <c r="B116" s="383"/>
      <c r="C116" s="47"/>
      <c r="D116" s="47"/>
      <c r="E116" s="47"/>
      <c r="F116" s="47"/>
      <c r="G116" s="47"/>
      <c r="H116" s="47"/>
      <c r="I116" s="47"/>
      <c r="J116" s="47"/>
      <c r="K116" s="47"/>
      <c r="L116" s="47"/>
      <c r="M116" s="47"/>
      <c r="N116" s="47"/>
      <c r="O116" s="47"/>
      <c r="P116" s="47"/>
      <c r="Q116" s="47"/>
      <c r="R116" s="47"/>
      <c r="S116" s="47"/>
      <c r="T116" s="198"/>
      <c r="U116" s="47"/>
      <c r="V116" s="47"/>
      <c r="W116" s="198"/>
      <c r="X116" s="47"/>
      <c r="Y116" s="47"/>
    </row>
    <row r="117" spans="1:25" x14ac:dyDescent="0.35">
      <c r="A117" s="47" t="s">
        <v>608</v>
      </c>
      <c r="B117" s="157" t="s">
        <v>55</v>
      </c>
      <c r="C117" s="47"/>
      <c r="D117" s="47"/>
      <c r="E117" s="47"/>
      <c r="F117" s="47"/>
      <c r="G117" s="47"/>
      <c r="H117" s="47"/>
      <c r="I117" s="47"/>
      <c r="J117" s="47"/>
      <c r="K117" s="47"/>
      <c r="L117" s="47"/>
      <c r="M117" s="47"/>
      <c r="N117" s="47"/>
      <c r="O117" s="47"/>
      <c r="P117" s="47"/>
      <c r="Q117" s="47"/>
      <c r="R117" s="47"/>
      <c r="S117" s="47"/>
      <c r="T117" s="198"/>
      <c r="U117" s="47"/>
      <c r="V117" s="47"/>
      <c r="W117" s="198"/>
      <c r="X117" s="47"/>
      <c r="Y117" s="47"/>
    </row>
    <row r="118" spans="1:25" x14ac:dyDescent="0.35">
      <c r="A118" s="47"/>
      <c r="B118" s="157"/>
      <c r="C118" s="47"/>
      <c r="D118" s="47"/>
      <c r="E118" s="47"/>
      <c r="F118" s="47"/>
      <c r="G118" s="47"/>
      <c r="H118" s="47"/>
      <c r="I118" s="47"/>
      <c r="J118" s="47"/>
      <c r="K118" s="47"/>
      <c r="L118" s="47"/>
      <c r="M118" s="47"/>
      <c r="N118" s="47"/>
      <c r="O118" s="47"/>
      <c r="P118" s="47"/>
      <c r="Q118" s="47"/>
      <c r="R118" s="47"/>
      <c r="S118" s="47"/>
      <c r="T118" s="198"/>
      <c r="U118" s="47"/>
      <c r="V118" s="47"/>
      <c r="W118" s="198"/>
      <c r="X118" s="47"/>
      <c r="Y118" s="47"/>
    </row>
    <row r="119" spans="1:25" x14ac:dyDescent="0.35">
      <c r="B119" s="158" t="s">
        <v>339</v>
      </c>
      <c r="T119" s="42"/>
      <c r="W119" s="42"/>
      <c r="Y119" s="9"/>
    </row>
  </sheetData>
  <mergeCells count="27">
    <mergeCell ref="A114:S114"/>
    <mergeCell ref="A2:Y2"/>
    <mergeCell ref="A1:Y1"/>
    <mergeCell ref="P4:S4"/>
    <mergeCell ref="P5:Q5"/>
    <mergeCell ref="R5:S5"/>
    <mergeCell ref="T3:V4"/>
    <mergeCell ref="V5:V6"/>
    <mergeCell ref="D4:G4"/>
    <mergeCell ref="H4:K4"/>
    <mergeCell ref="L4:O4"/>
    <mergeCell ref="F5:G5"/>
    <mergeCell ref="H5:I5"/>
    <mergeCell ref="J5:K5"/>
    <mergeCell ref="L5:M5"/>
    <mergeCell ref="N5:O5"/>
    <mergeCell ref="D5:E5"/>
    <mergeCell ref="Y3:Y6"/>
    <mergeCell ref="A3:A6"/>
    <mergeCell ref="B3:B6"/>
    <mergeCell ref="C3:C6"/>
    <mergeCell ref="D3:S3"/>
    <mergeCell ref="W3:X4"/>
    <mergeCell ref="T5:T6"/>
    <mergeCell ref="U5:U6"/>
    <mergeCell ref="W5:W6"/>
    <mergeCell ref="X5:X6"/>
  </mergeCells>
  <pageMargins left="0.23622047244094491" right="0.23622047244094491" top="0.74803149606299213" bottom="0.74803149606299213" header="0.31496062992125984" footer="0.31496062992125984"/>
  <pageSetup paperSize="9" scale="88" fitToHeight="0" orientation="landscape" verticalDpi="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24"/>
  <sheetViews>
    <sheetView zoomScaleNormal="100" workbookViewId="0">
      <selection activeCell="A4" sqref="A4:P19"/>
    </sheetView>
  </sheetViews>
  <sheetFormatPr defaultColWidth="9.15234375" defaultRowHeight="14.15" x14ac:dyDescent="0.35"/>
  <cols>
    <col min="1" max="1" width="16.84375" style="9" customWidth="1"/>
    <col min="2" max="2" width="12.53515625" style="9" customWidth="1"/>
    <col min="3" max="3" width="13.3828125" style="9" customWidth="1"/>
    <col min="4" max="4" width="12.53515625" style="9" customWidth="1"/>
    <col min="5" max="5" width="14.53515625" style="9" customWidth="1"/>
    <col min="6" max="6" width="12.84375" style="9" customWidth="1"/>
    <col min="7" max="7" width="11.3828125" style="9" customWidth="1"/>
    <col min="8" max="8" width="12.69140625" style="9" customWidth="1"/>
    <col min="9" max="9" width="11.84375" style="9" customWidth="1"/>
    <col min="10" max="10" width="14.84375" style="9" customWidth="1"/>
    <col min="11" max="11" width="12" style="9" customWidth="1"/>
    <col min="12" max="12" width="12.84375" style="9" customWidth="1"/>
    <col min="13" max="13" width="11.84375" style="9" customWidth="1"/>
    <col min="14" max="14" width="12.3046875" style="9" customWidth="1"/>
    <col min="15" max="15" width="11.15234375" style="9" customWidth="1"/>
    <col min="16" max="16" width="12.15234375" style="9" customWidth="1"/>
    <col min="17" max="16384" width="9.15234375" style="9"/>
  </cols>
  <sheetData>
    <row r="1" spans="1:36" x14ac:dyDescent="0.35">
      <c r="A1" s="857" t="s">
        <v>187</v>
      </c>
      <c r="B1" s="857"/>
      <c r="C1" s="857"/>
      <c r="D1" s="857"/>
      <c r="E1" s="857"/>
      <c r="F1" s="857"/>
      <c r="G1" s="857"/>
      <c r="H1" s="857"/>
      <c r="I1" s="857"/>
      <c r="J1" s="857"/>
      <c r="K1" s="857"/>
      <c r="L1" s="857"/>
      <c r="M1" s="857"/>
      <c r="N1" s="857"/>
      <c r="O1" s="857"/>
      <c r="P1" s="857"/>
    </row>
    <row r="2" spans="1:36" ht="19.5" customHeight="1" thickBot="1" x14ac:dyDescent="0.4">
      <c r="A2" s="874" t="s">
        <v>611</v>
      </c>
      <c r="B2" s="874"/>
      <c r="C2" s="874"/>
      <c r="D2" s="874"/>
      <c r="E2" s="874"/>
      <c r="F2" s="874"/>
      <c r="G2" s="874"/>
      <c r="H2" s="874"/>
      <c r="I2" s="874"/>
      <c r="J2" s="874"/>
      <c r="K2" s="874"/>
      <c r="L2" s="874"/>
      <c r="M2" s="874"/>
      <c r="N2" s="874"/>
      <c r="O2" s="874"/>
      <c r="P2" s="874"/>
      <c r="Q2" s="47"/>
      <c r="R2" s="47"/>
    </row>
    <row r="3" spans="1:36" ht="14.6" hidden="1" thickBot="1" x14ac:dyDescent="0.4">
      <c r="A3" s="47"/>
      <c r="B3" s="47"/>
      <c r="C3" s="47"/>
      <c r="D3" s="47"/>
      <c r="E3" s="47"/>
      <c r="F3" s="47"/>
      <c r="G3" s="47"/>
      <c r="H3" s="47"/>
      <c r="I3" s="47"/>
      <c r="J3" s="47"/>
      <c r="K3" s="47"/>
      <c r="L3" s="47"/>
      <c r="M3" s="47"/>
      <c r="N3" s="47"/>
      <c r="O3" s="47"/>
      <c r="P3" s="47"/>
      <c r="Q3" s="47"/>
      <c r="R3" s="47"/>
    </row>
    <row r="4" spans="1:36" ht="18.75" customHeight="1" x14ac:dyDescent="0.35">
      <c r="A4" s="926" t="s">
        <v>61</v>
      </c>
      <c r="B4" s="922" t="s">
        <v>33</v>
      </c>
      <c r="C4" s="922" t="s">
        <v>35</v>
      </c>
      <c r="D4" s="922" t="s">
        <v>36</v>
      </c>
      <c r="E4" s="922" t="s">
        <v>37</v>
      </c>
      <c r="F4" s="928" t="s">
        <v>38</v>
      </c>
      <c r="G4" s="928"/>
      <c r="H4" s="928"/>
      <c r="I4" s="928"/>
      <c r="J4" s="928"/>
      <c r="K4" s="928"/>
      <c r="L4" s="928"/>
      <c r="M4" s="922" t="s">
        <v>34</v>
      </c>
      <c r="N4" s="922" t="s">
        <v>46</v>
      </c>
      <c r="O4" s="922" t="s">
        <v>47</v>
      </c>
      <c r="P4" s="924" t="s">
        <v>48</v>
      </c>
      <c r="Q4" s="48"/>
      <c r="R4" s="48"/>
    </row>
    <row r="5" spans="1:36" ht="92.5" customHeight="1" thickBot="1" x14ac:dyDescent="0.4">
      <c r="A5" s="927"/>
      <c r="B5" s="923"/>
      <c r="C5" s="923"/>
      <c r="D5" s="923"/>
      <c r="E5" s="923"/>
      <c r="F5" s="221" t="s">
        <v>39</v>
      </c>
      <c r="G5" s="221" t="s">
        <v>40</v>
      </c>
      <c r="H5" s="221" t="s">
        <v>41</v>
      </c>
      <c r="I5" s="221" t="s">
        <v>42</v>
      </c>
      <c r="J5" s="221" t="s">
        <v>43</v>
      </c>
      <c r="K5" s="221" t="s">
        <v>44</v>
      </c>
      <c r="L5" s="221" t="s">
        <v>45</v>
      </c>
      <c r="M5" s="923"/>
      <c r="N5" s="923"/>
      <c r="O5" s="923"/>
      <c r="P5" s="925"/>
      <c r="Q5" s="48"/>
      <c r="R5" s="48"/>
    </row>
    <row r="6" spans="1:36" s="43" customFormat="1" ht="30" customHeight="1" thickBot="1" x14ac:dyDescent="0.4">
      <c r="A6" s="217" t="s">
        <v>56</v>
      </c>
      <c r="B6" s="218">
        <f>B7+B9</f>
        <v>711</v>
      </c>
      <c r="C6" s="218">
        <f t="shared" ref="C6:P6" si="0">C7+C9</f>
        <v>219</v>
      </c>
      <c r="D6" s="218">
        <f t="shared" si="0"/>
        <v>21</v>
      </c>
      <c r="E6" s="218">
        <f t="shared" si="0"/>
        <v>3</v>
      </c>
      <c r="F6" s="218">
        <f t="shared" si="0"/>
        <v>0</v>
      </c>
      <c r="G6" s="218">
        <f t="shared" si="0"/>
        <v>12</v>
      </c>
      <c r="H6" s="218">
        <f t="shared" si="0"/>
        <v>0</v>
      </c>
      <c r="I6" s="218">
        <f t="shared" si="0"/>
        <v>2</v>
      </c>
      <c r="J6" s="218">
        <f t="shared" si="0"/>
        <v>3</v>
      </c>
      <c r="K6" s="218">
        <f t="shared" si="0"/>
        <v>0</v>
      </c>
      <c r="L6" s="218">
        <f t="shared" si="0"/>
        <v>21</v>
      </c>
      <c r="M6" s="218">
        <f t="shared" si="0"/>
        <v>2</v>
      </c>
      <c r="N6" s="218">
        <f t="shared" si="0"/>
        <v>5</v>
      </c>
      <c r="O6" s="218">
        <f t="shared" si="0"/>
        <v>158</v>
      </c>
      <c r="P6" s="239">
        <f t="shared" si="0"/>
        <v>538</v>
      </c>
      <c r="Q6" s="49"/>
      <c r="R6" s="49"/>
    </row>
    <row r="7" spans="1:36" ht="22.2" customHeight="1" x14ac:dyDescent="0.35">
      <c r="A7" s="207" t="s">
        <v>59</v>
      </c>
      <c r="B7" s="208">
        <v>595</v>
      </c>
      <c r="C7" s="208">
        <v>192</v>
      </c>
      <c r="D7" s="208">
        <v>18</v>
      </c>
      <c r="E7" s="208">
        <v>3</v>
      </c>
      <c r="F7" s="208"/>
      <c r="G7" s="208">
        <v>12</v>
      </c>
      <c r="H7" s="208"/>
      <c r="I7" s="208">
        <v>2</v>
      </c>
      <c r="J7" s="208">
        <v>3</v>
      </c>
      <c r="K7" s="208"/>
      <c r="L7" s="208">
        <v>18</v>
      </c>
      <c r="M7" s="208">
        <v>2</v>
      </c>
      <c r="N7" s="208">
        <v>5</v>
      </c>
      <c r="O7" s="208">
        <v>133</v>
      </c>
      <c r="P7" s="209">
        <v>446</v>
      </c>
      <c r="Q7" s="48"/>
      <c r="R7" s="48"/>
    </row>
    <row r="8" spans="1:36" ht="19.5" customHeight="1" x14ac:dyDescent="0.35">
      <c r="A8" s="685" t="s">
        <v>32</v>
      </c>
      <c r="B8" s="355">
        <v>542</v>
      </c>
      <c r="C8" s="355"/>
      <c r="D8" s="355">
        <v>5</v>
      </c>
      <c r="E8" s="355">
        <v>2</v>
      </c>
      <c r="F8" s="355"/>
      <c r="G8" s="355">
        <v>9</v>
      </c>
      <c r="H8" s="355"/>
      <c r="I8" s="355">
        <v>1</v>
      </c>
      <c r="J8" s="355">
        <v>3</v>
      </c>
      <c r="K8" s="355"/>
      <c r="L8" s="355">
        <v>15</v>
      </c>
      <c r="M8" s="355">
        <v>2</v>
      </c>
      <c r="N8" s="355">
        <v>5</v>
      </c>
      <c r="O8" s="355">
        <v>128</v>
      </c>
      <c r="P8" s="201">
        <v>403</v>
      </c>
      <c r="Q8" s="48"/>
      <c r="R8" s="48"/>
    </row>
    <row r="9" spans="1:36" ht="25.75" x14ac:dyDescent="0.35">
      <c r="A9" s="210" t="s">
        <v>60</v>
      </c>
      <c r="B9" s="211">
        <v>116</v>
      </c>
      <c r="C9" s="211">
        <v>27</v>
      </c>
      <c r="D9" s="211">
        <v>3</v>
      </c>
      <c r="E9" s="211"/>
      <c r="F9" s="211"/>
      <c r="G9" s="211"/>
      <c r="H9" s="211"/>
      <c r="I9" s="211"/>
      <c r="J9" s="211"/>
      <c r="K9" s="211"/>
      <c r="L9" s="211">
        <v>3</v>
      </c>
      <c r="M9" s="211"/>
      <c r="N9" s="211"/>
      <c r="O9" s="211">
        <v>25</v>
      </c>
      <c r="P9" s="212">
        <v>92</v>
      </c>
      <c r="Q9" s="48"/>
      <c r="R9" s="48"/>
    </row>
    <row r="10" spans="1:36" ht="20.25" customHeight="1" thickBot="1" x14ac:dyDescent="0.4">
      <c r="A10" s="686" t="s">
        <v>32</v>
      </c>
      <c r="B10" s="356">
        <v>5</v>
      </c>
      <c r="C10" s="356"/>
      <c r="D10" s="356"/>
      <c r="E10" s="356"/>
      <c r="F10" s="356"/>
      <c r="G10" s="356"/>
      <c r="H10" s="356"/>
      <c r="I10" s="356"/>
      <c r="J10" s="356"/>
      <c r="K10" s="356"/>
      <c r="L10" s="356"/>
      <c r="M10" s="356"/>
      <c r="N10" s="356"/>
      <c r="O10" s="356"/>
      <c r="P10" s="202"/>
      <c r="Q10" s="48"/>
      <c r="R10" s="48"/>
    </row>
    <row r="11" spans="1:36" ht="30.75" customHeight="1" thickBot="1" x14ac:dyDescent="0.4">
      <c r="A11" s="217" t="s">
        <v>57</v>
      </c>
      <c r="B11" s="219">
        <f>B12</f>
        <v>165</v>
      </c>
      <c r="C11" s="219">
        <f t="shared" ref="C11:P11" si="1">C12</f>
        <v>87</v>
      </c>
      <c r="D11" s="219">
        <f t="shared" si="1"/>
        <v>9</v>
      </c>
      <c r="E11" s="219">
        <f t="shared" si="1"/>
        <v>0</v>
      </c>
      <c r="F11" s="219">
        <f t="shared" si="1"/>
        <v>0</v>
      </c>
      <c r="G11" s="219">
        <f t="shared" si="1"/>
        <v>4</v>
      </c>
      <c r="H11" s="219">
        <f t="shared" si="1"/>
        <v>0</v>
      </c>
      <c r="I11" s="219">
        <f t="shared" si="1"/>
        <v>2</v>
      </c>
      <c r="J11" s="219">
        <f t="shared" si="1"/>
        <v>1</v>
      </c>
      <c r="K11" s="219">
        <f t="shared" si="1"/>
        <v>0</v>
      </c>
      <c r="L11" s="219">
        <f t="shared" si="1"/>
        <v>7</v>
      </c>
      <c r="M11" s="219">
        <f t="shared" si="1"/>
        <v>2</v>
      </c>
      <c r="N11" s="219">
        <f t="shared" si="1"/>
        <v>1</v>
      </c>
      <c r="O11" s="219">
        <f t="shared" si="1"/>
        <v>70</v>
      </c>
      <c r="P11" s="240">
        <f t="shared" si="1"/>
        <v>89</v>
      </c>
      <c r="Q11" s="48"/>
      <c r="R11" s="48"/>
    </row>
    <row r="12" spans="1:36" ht="22.2" customHeight="1" x14ac:dyDescent="0.35">
      <c r="A12" s="207" t="s">
        <v>59</v>
      </c>
      <c r="B12" s="208">
        <v>165</v>
      </c>
      <c r="C12" s="208">
        <v>87</v>
      </c>
      <c r="D12" s="208">
        <v>9</v>
      </c>
      <c r="E12" s="208"/>
      <c r="F12" s="208"/>
      <c r="G12" s="208">
        <v>4</v>
      </c>
      <c r="H12" s="208"/>
      <c r="I12" s="208">
        <v>2</v>
      </c>
      <c r="J12" s="208">
        <v>1</v>
      </c>
      <c r="K12" s="208"/>
      <c r="L12" s="208">
        <v>7</v>
      </c>
      <c r="M12" s="208">
        <v>2</v>
      </c>
      <c r="N12" s="208">
        <v>1</v>
      </c>
      <c r="O12" s="208">
        <v>70</v>
      </c>
      <c r="P12" s="209">
        <v>89</v>
      </c>
      <c r="Q12" s="48"/>
      <c r="R12" s="48"/>
    </row>
    <row r="13" spans="1:36" ht="21.65" customHeight="1" thickBot="1" x14ac:dyDescent="0.4">
      <c r="A13" s="685" t="s">
        <v>32</v>
      </c>
      <c r="B13" s="355">
        <v>143</v>
      </c>
      <c r="C13" s="355">
        <v>73</v>
      </c>
      <c r="D13" s="355">
        <v>0</v>
      </c>
      <c r="E13" s="355"/>
      <c r="F13" s="355"/>
      <c r="G13" s="355">
        <v>3</v>
      </c>
      <c r="H13" s="355"/>
      <c r="I13" s="355">
        <v>2</v>
      </c>
      <c r="J13" s="355"/>
      <c r="K13" s="355"/>
      <c r="L13" s="355">
        <v>7</v>
      </c>
      <c r="M13" s="355">
        <v>2</v>
      </c>
      <c r="N13" s="355">
        <v>1</v>
      </c>
      <c r="O13" s="355">
        <v>66</v>
      </c>
      <c r="P13" s="201">
        <v>70</v>
      </c>
      <c r="Q13" s="48"/>
      <c r="R13" s="48"/>
    </row>
    <row r="14" spans="1:36" ht="14.5" customHeight="1" thickBot="1" x14ac:dyDescent="0.4">
      <c r="A14" s="217" t="s">
        <v>593</v>
      </c>
      <c r="B14" s="220">
        <f>B15+B17</f>
        <v>38</v>
      </c>
      <c r="C14" s="220">
        <f t="shared" ref="C14:P14" si="2">C15+C17</f>
        <v>11</v>
      </c>
      <c r="D14" s="220">
        <f t="shared" si="2"/>
        <v>3</v>
      </c>
      <c r="E14" s="220">
        <f t="shared" si="2"/>
        <v>0</v>
      </c>
      <c r="F14" s="220">
        <f t="shared" si="2"/>
        <v>0</v>
      </c>
      <c r="G14" s="220">
        <f t="shared" si="2"/>
        <v>0</v>
      </c>
      <c r="H14" s="220">
        <f t="shared" si="2"/>
        <v>0</v>
      </c>
      <c r="I14" s="220">
        <f t="shared" si="2"/>
        <v>0</v>
      </c>
      <c r="J14" s="220">
        <f t="shared" si="2"/>
        <v>0</v>
      </c>
      <c r="K14" s="220">
        <f t="shared" si="2"/>
        <v>0</v>
      </c>
      <c r="L14" s="220">
        <f t="shared" si="2"/>
        <v>0</v>
      </c>
      <c r="M14" s="220">
        <f t="shared" si="2"/>
        <v>7</v>
      </c>
      <c r="N14" s="220">
        <f t="shared" si="2"/>
        <v>3</v>
      </c>
      <c r="O14" s="220">
        <f t="shared" si="2"/>
        <v>10</v>
      </c>
      <c r="P14" s="241">
        <f t="shared" si="2"/>
        <v>38</v>
      </c>
      <c r="Q14" s="48"/>
      <c r="R14" s="48"/>
    </row>
    <row r="15" spans="1:36" x14ac:dyDescent="0.35">
      <c r="A15" s="207" t="s">
        <v>59</v>
      </c>
      <c r="B15" s="213"/>
      <c r="C15" s="213"/>
      <c r="D15" s="213"/>
      <c r="E15" s="213"/>
      <c r="F15" s="213"/>
      <c r="G15" s="213"/>
      <c r="H15" s="213"/>
      <c r="I15" s="213"/>
      <c r="J15" s="213"/>
      <c r="K15" s="213"/>
      <c r="L15" s="213"/>
      <c r="M15" s="213"/>
      <c r="N15" s="213"/>
      <c r="O15" s="213"/>
      <c r="P15" s="214"/>
      <c r="Q15" s="48"/>
      <c r="R15" s="48"/>
    </row>
    <row r="16" spans="1:36" ht="30" customHeight="1" x14ac:dyDescent="0.35">
      <c r="A16" s="685" t="s">
        <v>32</v>
      </c>
      <c r="B16" s="357"/>
      <c r="C16" s="357"/>
      <c r="D16" s="357"/>
      <c r="E16" s="357"/>
      <c r="F16" s="357"/>
      <c r="G16" s="357"/>
      <c r="H16" s="357"/>
      <c r="I16" s="357"/>
      <c r="J16" s="357"/>
      <c r="K16" s="357"/>
      <c r="L16" s="357"/>
      <c r="M16" s="357"/>
      <c r="N16" s="357"/>
      <c r="O16" s="357"/>
      <c r="P16" s="203"/>
      <c r="Q16" s="48"/>
      <c r="R16" s="48"/>
      <c r="S16" s="50"/>
      <c r="T16" s="50"/>
      <c r="U16" s="50"/>
      <c r="V16" s="50"/>
      <c r="W16" s="50"/>
      <c r="X16" s="50"/>
      <c r="Y16" s="50"/>
      <c r="Z16" s="50"/>
      <c r="AA16" s="50"/>
      <c r="AB16" s="50"/>
      <c r="AC16" s="50"/>
      <c r="AD16" s="50"/>
      <c r="AE16" s="50"/>
      <c r="AF16" s="50"/>
      <c r="AG16" s="50"/>
      <c r="AH16" s="50"/>
      <c r="AI16" s="50"/>
      <c r="AJ16" s="50"/>
    </row>
    <row r="17" spans="1:18" ht="25.75" x14ac:dyDescent="0.35">
      <c r="A17" s="210" t="s">
        <v>60</v>
      </c>
      <c r="B17" s="215">
        <v>38</v>
      </c>
      <c r="C17" s="215">
        <v>11</v>
      </c>
      <c r="D17" s="215">
        <v>3</v>
      </c>
      <c r="E17" s="215"/>
      <c r="F17" s="215"/>
      <c r="G17" s="215"/>
      <c r="H17" s="215"/>
      <c r="I17" s="215"/>
      <c r="J17" s="215"/>
      <c r="K17" s="215"/>
      <c r="L17" s="215"/>
      <c r="M17" s="215">
        <v>7</v>
      </c>
      <c r="N17" s="215">
        <v>3</v>
      </c>
      <c r="O17" s="215">
        <v>10</v>
      </c>
      <c r="P17" s="216">
        <v>38</v>
      </c>
      <c r="Q17" s="47"/>
      <c r="R17" s="47"/>
    </row>
    <row r="18" spans="1:18" ht="14.6" thickBot="1" x14ac:dyDescent="0.4">
      <c r="A18" s="686" t="s">
        <v>32</v>
      </c>
      <c r="B18" s="358">
        <v>28</v>
      </c>
      <c r="C18" s="358">
        <v>8</v>
      </c>
      <c r="D18" s="358">
        <v>3</v>
      </c>
      <c r="E18" s="358"/>
      <c r="F18" s="358"/>
      <c r="G18" s="358"/>
      <c r="H18" s="358"/>
      <c r="I18" s="358"/>
      <c r="J18" s="358"/>
      <c r="K18" s="358"/>
      <c r="L18" s="358"/>
      <c r="M18" s="358">
        <v>7</v>
      </c>
      <c r="N18" s="358">
        <v>3</v>
      </c>
      <c r="O18" s="358">
        <v>7</v>
      </c>
      <c r="P18" s="204">
        <v>28</v>
      </c>
      <c r="Q18" s="47"/>
      <c r="R18" s="47"/>
    </row>
    <row r="19" spans="1:18" ht="57" thickBot="1" x14ac:dyDescent="0.5">
      <c r="A19" s="206" t="s">
        <v>610</v>
      </c>
      <c r="B19" s="205">
        <f t="shared" ref="B19:P19" si="3">B6+B11+B14</f>
        <v>914</v>
      </c>
      <c r="C19" s="205">
        <f t="shared" si="3"/>
        <v>317</v>
      </c>
      <c r="D19" s="205">
        <f t="shared" si="3"/>
        <v>33</v>
      </c>
      <c r="E19" s="205">
        <f t="shared" si="3"/>
        <v>3</v>
      </c>
      <c r="F19" s="205">
        <f t="shared" si="3"/>
        <v>0</v>
      </c>
      <c r="G19" s="205">
        <f t="shared" si="3"/>
        <v>16</v>
      </c>
      <c r="H19" s="205">
        <f t="shared" si="3"/>
        <v>0</v>
      </c>
      <c r="I19" s="205">
        <f t="shared" si="3"/>
        <v>4</v>
      </c>
      <c r="J19" s="205">
        <f t="shared" si="3"/>
        <v>4</v>
      </c>
      <c r="K19" s="205">
        <f t="shared" si="3"/>
        <v>0</v>
      </c>
      <c r="L19" s="205">
        <f t="shared" si="3"/>
        <v>28</v>
      </c>
      <c r="M19" s="205">
        <f t="shared" si="3"/>
        <v>11</v>
      </c>
      <c r="N19" s="205">
        <f t="shared" si="3"/>
        <v>9</v>
      </c>
      <c r="O19" s="205">
        <f t="shared" si="3"/>
        <v>238</v>
      </c>
      <c r="P19" s="242">
        <f t="shared" si="3"/>
        <v>665</v>
      </c>
      <c r="Q19" s="47"/>
      <c r="R19" s="47"/>
    </row>
    <row r="20" spans="1:18" x14ac:dyDescent="0.35">
      <c r="A20" s="47"/>
      <c r="B20" s="47"/>
      <c r="C20" s="47"/>
      <c r="D20" s="47"/>
      <c r="E20" s="47"/>
      <c r="F20" s="47"/>
      <c r="G20" s="47"/>
      <c r="H20" s="47"/>
      <c r="I20" s="47"/>
      <c r="J20" s="47"/>
      <c r="K20" s="47"/>
      <c r="L20" s="47"/>
      <c r="M20" s="47"/>
      <c r="N20" s="47"/>
      <c r="O20" s="47"/>
      <c r="P20" s="47"/>
      <c r="Q20" s="47"/>
      <c r="R20" s="47"/>
    </row>
    <row r="21" spans="1:18" x14ac:dyDescent="0.35">
      <c r="A21" s="42" t="s">
        <v>607</v>
      </c>
      <c r="B21" s="42"/>
      <c r="C21" s="47"/>
      <c r="D21" s="47"/>
      <c r="E21" s="47"/>
      <c r="F21" s="47"/>
      <c r="G21" s="47"/>
      <c r="H21" s="47"/>
      <c r="I21" s="47"/>
      <c r="J21" s="47"/>
      <c r="K21" s="47"/>
      <c r="L21" s="47"/>
      <c r="M21" s="47"/>
      <c r="N21" s="47"/>
      <c r="O21" s="47"/>
      <c r="P21" s="47"/>
      <c r="Q21" s="47"/>
      <c r="R21" s="47"/>
    </row>
    <row r="22" spans="1:18" x14ac:dyDescent="0.35">
      <c r="A22" s="47" t="s">
        <v>608</v>
      </c>
      <c r="B22" s="47" t="s">
        <v>55</v>
      </c>
      <c r="C22" s="47"/>
      <c r="D22" s="47"/>
      <c r="E22" s="47"/>
      <c r="F22" s="47"/>
      <c r="G22" s="47"/>
      <c r="H22" s="47"/>
      <c r="I22" s="47"/>
      <c r="J22" s="47"/>
      <c r="K22" s="47"/>
      <c r="L22" s="47"/>
      <c r="M22" s="47"/>
      <c r="N22" s="47"/>
      <c r="O22" s="47"/>
      <c r="P22" s="47"/>
      <c r="Q22" s="47"/>
      <c r="R22" s="47"/>
    </row>
    <row r="23" spans="1:18" x14ac:dyDescent="0.35">
      <c r="A23" s="47"/>
      <c r="B23" s="47"/>
      <c r="C23" s="47"/>
      <c r="D23" s="47"/>
      <c r="E23" s="47"/>
      <c r="F23" s="47"/>
      <c r="G23" s="47"/>
      <c r="H23" s="47"/>
      <c r="I23" s="47"/>
      <c r="J23" s="47"/>
      <c r="K23" s="47"/>
      <c r="L23" s="47"/>
      <c r="M23" s="47"/>
      <c r="N23" s="47"/>
      <c r="O23" s="47"/>
      <c r="P23" s="47"/>
      <c r="Q23" s="47"/>
      <c r="R23" s="47"/>
    </row>
    <row r="24" spans="1:18" x14ac:dyDescent="0.35">
      <c r="B24" s="9" t="s">
        <v>339</v>
      </c>
      <c r="F24" s="47"/>
      <c r="G24" s="47"/>
      <c r="H24" s="47"/>
      <c r="I24" s="47"/>
      <c r="J24" s="47"/>
      <c r="K24" s="47"/>
      <c r="L24" s="47"/>
      <c r="M24" s="47"/>
      <c r="N24" s="47"/>
      <c r="O24" s="47"/>
      <c r="P24" s="47"/>
    </row>
  </sheetData>
  <mergeCells count="12">
    <mergeCell ref="A1:P1"/>
    <mergeCell ref="A2:P2"/>
    <mergeCell ref="M4:M5"/>
    <mergeCell ref="N4:N5"/>
    <mergeCell ref="O4:O5"/>
    <mergeCell ref="P4:P5"/>
    <mergeCell ref="A4:A5"/>
    <mergeCell ref="B4:B5"/>
    <mergeCell ref="C4:C5"/>
    <mergeCell ref="D4:D5"/>
    <mergeCell ref="E4:E5"/>
    <mergeCell ref="F4:L4"/>
  </mergeCells>
  <pageMargins left="0.25" right="0.25" top="0.75" bottom="0.75" header="0.3" footer="0.3"/>
  <pageSetup paperSize="9" scale="36" fitToHeight="0" orientation="landscape" verticalDpi="0"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3"/>
  <sheetViews>
    <sheetView zoomScaleNormal="100" workbookViewId="0">
      <selection activeCell="A2" sqref="A2:R18"/>
    </sheetView>
  </sheetViews>
  <sheetFormatPr defaultRowHeight="14.6" x14ac:dyDescent="0.4"/>
  <cols>
    <col min="1" max="1" width="16.69140625" customWidth="1"/>
    <col min="2" max="2" width="11.3828125" customWidth="1"/>
    <col min="3" max="4" width="9.53515625" customWidth="1"/>
    <col min="5" max="5" width="6.69140625" customWidth="1"/>
    <col min="6" max="6" width="7" customWidth="1"/>
    <col min="7" max="7" width="5.84375" customWidth="1"/>
    <col min="8" max="8" width="6.3046875" customWidth="1"/>
    <col min="9" max="9" width="6.15234375" customWidth="1"/>
    <col min="10" max="11" width="7" customWidth="1"/>
    <col min="12" max="12" width="5.69140625" customWidth="1"/>
    <col min="13" max="14" width="5.84375" customWidth="1"/>
    <col min="15" max="15" width="5.69140625" customWidth="1"/>
    <col min="16" max="16" width="8.69140625" customWidth="1"/>
    <col min="17" max="17" width="7.69140625" customWidth="1"/>
    <col min="18" max="18" width="11.3828125" customWidth="1"/>
  </cols>
  <sheetData>
    <row r="1" spans="1:18" x14ac:dyDescent="0.4">
      <c r="A1" s="929" t="s">
        <v>186</v>
      </c>
      <c r="B1" s="929"/>
      <c r="C1" s="929"/>
      <c r="D1" s="929"/>
      <c r="E1" s="929"/>
      <c r="F1" s="929"/>
      <c r="G1" s="929"/>
      <c r="H1" s="929"/>
      <c r="I1" s="929"/>
      <c r="J1" s="929"/>
      <c r="K1" s="929"/>
      <c r="L1" s="929"/>
      <c r="M1" s="929"/>
      <c r="N1" s="929"/>
      <c r="O1" s="929"/>
      <c r="P1" s="929"/>
      <c r="Q1" s="929"/>
      <c r="R1" s="929"/>
    </row>
    <row r="2" spans="1:18" ht="22.5" customHeight="1" thickBot="1" x14ac:dyDescent="0.45">
      <c r="A2" s="869" t="s">
        <v>643</v>
      </c>
      <c r="B2" s="869"/>
      <c r="C2" s="869"/>
      <c r="D2" s="869"/>
      <c r="E2" s="869"/>
      <c r="F2" s="869"/>
      <c r="G2" s="869"/>
      <c r="H2" s="869"/>
      <c r="I2" s="869"/>
      <c r="J2" s="869"/>
      <c r="K2" s="869"/>
      <c r="L2" s="869"/>
      <c r="M2" s="869"/>
      <c r="N2" s="869"/>
      <c r="O2" s="869"/>
      <c r="P2" s="869"/>
      <c r="Q2" s="869"/>
      <c r="R2" s="869"/>
    </row>
    <row r="3" spans="1:18" ht="28.5" customHeight="1" x14ac:dyDescent="0.4">
      <c r="A3" s="932" t="s">
        <v>62</v>
      </c>
      <c r="B3" s="934" t="s">
        <v>73</v>
      </c>
      <c r="C3" s="934" t="s">
        <v>63</v>
      </c>
      <c r="D3" s="934"/>
      <c r="E3" s="936" t="s">
        <v>64</v>
      </c>
      <c r="F3" s="936" t="s">
        <v>65</v>
      </c>
      <c r="G3" s="934" t="s">
        <v>66</v>
      </c>
      <c r="H3" s="934"/>
      <c r="I3" s="934"/>
      <c r="J3" s="934" t="s">
        <v>74</v>
      </c>
      <c r="K3" s="934"/>
      <c r="L3" s="934"/>
      <c r="M3" s="934"/>
      <c r="N3" s="934"/>
      <c r="O3" s="934"/>
      <c r="P3" s="936" t="s">
        <v>67</v>
      </c>
      <c r="Q3" s="936" t="s">
        <v>68</v>
      </c>
      <c r="R3" s="930" t="s">
        <v>69</v>
      </c>
    </row>
    <row r="4" spans="1:18" ht="51.75" customHeight="1" thickBot="1" x14ac:dyDescent="0.45">
      <c r="A4" s="933"/>
      <c r="B4" s="935"/>
      <c r="C4" s="260" t="s">
        <v>75</v>
      </c>
      <c r="D4" s="260" t="s">
        <v>76</v>
      </c>
      <c r="E4" s="937"/>
      <c r="F4" s="937"/>
      <c r="G4" s="268" t="s">
        <v>70</v>
      </c>
      <c r="H4" s="268" t="s">
        <v>71</v>
      </c>
      <c r="I4" s="268" t="s">
        <v>254</v>
      </c>
      <c r="J4" s="351" t="s">
        <v>612</v>
      </c>
      <c r="K4" s="351" t="s">
        <v>613</v>
      </c>
      <c r="L4" s="351" t="s">
        <v>614</v>
      </c>
      <c r="M4" s="351" t="s">
        <v>615</v>
      </c>
      <c r="N4" s="351" t="s">
        <v>616</v>
      </c>
      <c r="O4" s="351" t="s">
        <v>255</v>
      </c>
      <c r="P4" s="937"/>
      <c r="Q4" s="937"/>
      <c r="R4" s="931"/>
    </row>
    <row r="5" spans="1:18" ht="31.5" customHeight="1" thickBot="1" x14ac:dyDescent="0.45">
      <c r="A5" s="225" t="s">
        <v>56</v>
      </c>
      <c r="B5" s="256">
        <f>B6+B7+B8+B9</f>
        <v>711</v>
      </c>
      <c r="C5" s="265">
        <f t="shared" ref="C5:R5" si="0">C6+C7+C8+C9</f>
        <v>595</v>
      </c>
      <c r="D5" s="259">
        <f t="shared" si="0"/>
        <v>116</v>
      </c>
      <c r="E5" s="229">
        <f t="shared" si="0"/>
        <v>547</v>
      </c>
      <c r="F5" s="256">
        <f t="shared" si="0"/>
        <v>164</v>
      </c>
      <c r="G5" s="265">
        <f t="shared" si="0"/>
        <v>608</v>
      </c>
      <c r="H5" s="258">
        <f t="shared" si="0"/>
        <v>103</v>
      </c>
      <c r="I5" s="259">
        <f t="shared" si="0"/>
        <v>0</v>
      </c>
      <c r="J5" s="257">
        <f t="shared" si="0"/>
        <v>241</v>
      </c>
      <c r="K5" s="229">
        <f t="shared" si="0"/>
        <v>135</v>
      </c>
      <c r="L5" s="229">
        <f t="shared" si="0"/>
        <v>116</v>
      </c>
      <c r="M5" s="229">
        <f t="shared" si="0"/>
        <v>78</v>
      </c>
      <c r="N5" s="229">
        <f t="shared" si="0"/>
        <v>87</v>
      </c>
      <c r="O5" s="229">
        <f t="shared" si="0"/>
        <v>33</v>
      </c>
      <c r="P5" s="245">
        <v>0.92</v>
      </c>
      <c r="Q5" s="229">
        <f t="shared" si="0"/>
        <v>462</v>
      </c>
      <c r="R5" s="229">
        <f t="shared" si="0"/>
        <v>538</v>
      </c>
    </row>
    <row r="6" spans="1:18" ht="23.5" customHeight="1" thickTop="1" x14ac:dyDescent="0.4">
      <c r="A6" s="226" t="s">
        <v>72</v>
      </c>
      <c r="B6" s="261">
        <f>C6+D6</f>
        <v>219</v>
      </c>
      <c r="C6" s="233">
        <v>192</v>
      </c>
      <c r="D6" s="222">
        <v>27</v>
      </c>
      <c r="E6" s="233">
        <v>160</v>
      </c>
      <c r="F6" s="270">
        <v>59</v>
      </c>
      <c r="G6" s="233">
        <v>188</v>
      </c>
      <c r="H6" s="352">
        <v>31</v>
      </c>
      <c r="I6" s="222"/>
      <c r="J6" s="273">
        <v>85</v>
      </c>
      <c r="K6" s="235">
        <v>45</v>
      </c>
      <c r="L6" s="230">
        <v>25</v>
      </c>
      <c r="M6" s="235">
        <v>22</v>
      </c>
      <c r="N6" s="230">
        <v>18</v>
      </c>
      <c r="O6" s="235">
        <v>6</v>
      </c>
      <c r="P6" s="243">
        <v>0.89</v>
      </c>
      <c r="Q6" s="235">
        <v>165</v>
      </c>
      <c r="R6" s="230">
        <v>202</v>
      </c>
    </row>
    <row r="7" spans="1:18" ht="25.95" customHeight="1" x14ac:dyDescent="0.4">
      <c r="A7" s="227" t="s">
        <v>24</v>
      </c>
      <c r="B7" s="262">
        <f>C7+D7</f>
        <v>193</v>
      </c>
      <c r="C7" s="234">
        <v>148</v>
      </c>
      <c r="D7" s="223">
        <v>45</v>
      </c>
      <c r="E7" s="234">
        <v>145</v>
      </c>
      <c r="F7" s="271">
        <v>48</v>
      </c>
      <c r="G7" s="234">
        <v>167</v>
      </c>
      <c r="H7" s="25">
        <v>26</v>
      </c>
      <c r="I7" s="223"/>
      <c r="J7" s="274">
        <v>54</v>
      </c>
      <c r="K7" s="236">
        <v>33</v>
      </c>
      <c r="L7" s="231">
        <v>30</v>
      </c>
      <c r="M7" s="236">
        <v>23</v>
      </c>
      <c r="N7" s="231">
        <v>30</v>
      </c>
      <c r="O7" s="236">
        <v>12</v>
      </c>
      <c r="P7" s="244">
        <v>0.88</v>
      </c>
      <c r="Q7" s="236">
        <v>164</v>
      </c>
      <c r="R7" s="231">
        <v>191</v>
      </c>
    </row>
    <row r="8" spans="1:18" ht="28.2" customHeight="1" x14ac:dyDescent="0.4">
      <c r="A8" s="227" t="s">
        <v>25</v>
      </c>
      <c r="B8" s="262">
        <f>C8+D8</f>
        <v>173</v>
      </c>
      <c r="C8" s="234">
        <v>152</v>
      </c>
      <c r="D8" s="223">
        <v>21</v>
      </c>
      <c r="E8" s="234">
        <v>143</v>
      </c>
      <c r="F8" s="271">
        <v>30</v>
      </c>
      <c r="G8" s="234">
        <v>144</v>
      </c>
      <c r="H8" s="25">
        <v>29</v>
      </c>
      <c r="I8" s="223"/>
      <c r="J8" s="274">
        <v>59</v>
      </c>
      <c r="K8" s="236">
        <v>29</v>
      </c>
      <c r="L8" s="231">
        <v>28</v>
      </c>
      <c r="M8" s="236">
        <v>13</v>
      </c>
      <c r="N8" s="231">
        <v>25</v>
      </c>
      <c r="O8" s="236">
        <v>13</v>
      </c>
      <c r="P8" s="244">
        <v>0.89</v>
      </c>
      <c r="Q8" s="236">
        <v>133</v>
      </c>
      <c r="R8" s="231">
        <v>145</v>
      </c>
    </row>
    <row r="9" spans="1:18" ht="24.65" customHeight="1" thickBot="1" x14ac:dyDescent="0.45">
      <c r="A9" s="227" t="s">
        <v>26</v>
      </c>
      <c r="B9" s="262">
        <f>C9+D9</f>
        <v>126</v>
      </c>
      <c r="C9" s="252">
        <v>103</v>
      </c>
      <c r="D9" s="253">
        <v>23</v>
      </c>
      <c r="E9" s="252">
        <v>99</v>
      </c>
      <c r="F9" s="272">
        <v>27</v>
      </c>
      <c r="G9" s="234">
        <v>109</v>
      </c>
      <c r="H9" s="254">
        <v>17</v>
      </c>
      <c r="I9" s="223"/>
      <c r="J9" s="274">
        <v>43</v>
      </c>
      <c r="K9" s="236">
        <v>28</v>
      </c>
      <c r="L9" s="231">
        <v>33</v>
      </c>
      <c r="M9" s="236">
        <v>20</v>
      </c>
      <c r="N9" s="231">
        <v>14</v>
      </c>
      <c r="O9" s="236">
        <v>2</v>
      </c>
      <c r="P9" s="244">
        <v>1.1000000000000001</v>
      </c>
      <c r="Q9" s="236"/>
      <c r="R9" s="231"/>
    </row>
    <row r="10" spans="1:18" ht="28.5" customHeight="1" thickBot="1" x14ac:dyDescent="0.45">
      <c r="A10" s="225" t="s">
        <v>57</v>
      </c>
      <c r="B10" s="256">
        <f>B11+B12</f>
        <v>165</v>
      </c>
      <c r="C10" s="265">
        <f t="shared" ref="C10:R10" si="1">C11+C12</f>
        <v>165</v>
      </c>
      <c r="D10" s="259">
        <f t="shared" si="1"/>
        <v>0</v>
      </c>
      <c r="E10" s="266">
        <f t="shared" si="1"/>
        <v>143</v>
      </c>
      <c r="F10" s="269">
        <f t="shared" si="1"/>
        <v>22</v>
      </c>
      <c r="G10" s="256">
        <f t="shared" si="1"/>
        <v>141</v>
      </c>
      <c r="H10" s="258">
        <f t="shared" si="1"/>
        <v>24</v>
      </c>
      <c r="I10" s="257">
        <f t="shared" si="1"/>
        <v>0</v>
      </c>
      <c r="J10" s="257">
        <f t="shared" si="1"/>
        <v>97</v>
      </c>
      <c r="K10" s="229">
        <f t="shared" si="1"/>
        <v>17</v>
      </c>
      <c r="L10" s="229">
        <f t="shared" si="1"/>
        <v>13</v>
      </c>
      <c r="M10" s="229">
        <f t="shared" si="1"/>
        <v>3</v>
      </c>
      <c r="N10" s="229">
        <f t="shared" si="1"/>
        <v>1</v>
      </c>
      <c r="O10" s="229">
        <f t="shared" si="1"/>
        <v>14</v>
      </c>
      <c r="P10" s="245">
        <v>0.79</v>
      </c>
      <c r="Q10" s="229">
        <f t="shared" si="1"/>
        <v>71</v>
      </c>
      <c r="R10" s="229">
        <f t="shared" si="1"/>
        <v>89</v>
      </c>
    </row>
    <row r="11" spans="1:18" ht="28.2" customHeight="1" thickTop="1" x14ac:dyDescent="0.4">
      <c r="A11" s="226" t="s">
        <v>72</v>
      </c>
      <c r="B11" s="261">
        <f>C11+D11</f>
        <v>87</v>
      </c>
      <c r="C11" s="233">
        <v>87</v>
      </c>
      <c r="D11" s="222"/>
      <c r="E11" s="233">
        <v>73</v>
      </c>
      <c r="F11" s="270">
        <v>14</v>
      </c>
      <c r="G11" s="233">
        <v>74</v>
      </c>
      <c r="H11" s="352">
        <v>13</v>
      </c>
      <c r="I11" s="222"/>
      <c r="J11" s="273">
        <v>49</v>
      </c>
      <c r="K11" s="235">
        <v>10</v>
      </c>
      <c r="L11" s="230">
        <v>11</v>
      </c>
      <c r="M11" s="235">
        <v>3</v>
      </c>
      <c r="N11" s="230">
        <v>1</v>
      </c>
      <c r="O11" s="235">
        <v>14</v>
      </c>
      <c r="P11" s="243">
        <v>0.85</v>
      </c>
      <c r="Q11" s="235">
        <v>71</v>
      </c>
      <c r="R11" s="230">
        <v>89</v>
      </c>
    </row>
    <row r="12" spans="1:18" ht="27" customHeight="1" thickBot="1" x14ac:dyDescent="0.45">
      <c r="A12" s="228" t="s">
        <v>24</v>
      </c>
      <c r="B12" s="263">
        <f>C12+D12</f>
        <v>78</v>
      </c>
      <c r="C12" s="252">
        <v>78</v>
      </c>
      <c r="D12" s="253"/>
      <c r="E12" s="252">
        <v>70</v>
      </c>
      <c r="F12" s="272">
        <v>8</v>
      </c>
      <c r="G12" s="252">
        <v>67</v>
      </c>
      <c r="H12" s="254">
        <v>11</v>
      </c>
      <c r="I12" s="253"/>
      <c r="J12" s="275">
        <v>48</v>
      </c>
      <c r="K12" s="237">
        <v>7</v>
      </c>
      <c r="L12" s="232">
        <v>2</v>
      </c>
      <c r="M12" s="237"/>
      <c r="N12" s="232"/>
      <c r="O12" s="237"/>
      <c r="P12" s="246">
        <v>0.73</v>
      </c>
      <c r="Q12" s="237"/>
      <c r="R12" s="232"/>
    </row>
    <row r="13" spans="1:18" ht="43.5" customHeight="1" thickBot="1" x14ac:dyDescent="0.45">
      <c r="A13" s="225" t="s">
        <v>593</v>
      </c>
      <c r="B13" s="256">
        <f>B14+B15+B16+B17</f>
        <v>38</v>
      </c>
      <c r="C13" s="266">
        <f t="shared" ref="C13:R13" si="2">C14+C15+C16+C17</f>
        <v>0</v>
      </c>
      <c r="D13" s="267">
        <f t="shared" si="2"/>
        <v>38</v>
      </c>
      <c r="E13" s="266">
        <f t="shared" si="2"/>
        <v>28</v>
      </c>
      <c r="F13" s="269">
        <f t="shared" si="2"/>
        <v>10</v>
      </c>
      <c r="G13" s="265">
        <f t="shared" si="2"/>
        <v>38</v>
      </c>
      <c r="H13" s="258">
        <f t="shared" si="2"/>
        <v>0</v>
      </c>
      <c r="I13" s="259">
        <f t="shared" si="2"/>
        <v>0</v>
      </c>
      <c r="J13" s="257">
        <f t="shared" si="2"/>
        <v>0</v>
      </c>
      <c r="K13" s="229">
        <f t="shared" si="2"/>
        <v>0</v>
      </c>
      <c r="L13" s="229">
        <f t="shared" si="2"/>
        <v>0</v>
      </c>
      <c r="M13" s="229">
        <f t="shared" si="2"/>
        <v>0</v>
      </c>
      <c r="N13" s="229">
        <f t="shared" si="2"/>
        <v>0</v>
      </c>
      <c r="O13" s="229">
        <f t="shared" si="2"/>
        <v>0</v>
      </c>
      <c r="P13" s="229"/>
      <c r="Q13" s="229">
        <f t="shared" si="2"/>
        <v>0</v>
      </c>
      <c r="R13" s="229">
        <f t="shared" si="2"/>
        <v>38</v>
      </c>
    </row>
    <row r="14" spans="1:18" ht="15" thickTop="1" x14ac:dyDescent="0.4">
      <c r="A14" s="226" t="s">
        <v>72</v>
      </c>
      <c r="B14" s="261">
        <f>C14+D14</f>
        <v>11</v>
      </c>
      <c r="C14" s="233"/>
      <c r="D14" s="222">
        <v>11</v>
      </c>
      <c r="E14" s="233">
        <v>8</v>
      </c>
      <c r="F14" s="270">
        <v>3</v>
      </c>
      <c r="G14" s="233">
        <v>11</v>
      </c>
      <c r="H14" s="352"/>
      <c r="I14" s="222"/>
      <c r="J14" s="273"/>
      <c r="K14" s="235"/>
      <c r="L14" s="230"/>
      <c r="M14" s="235"/>
      <c r="N14" s="230"/>
      <c r="O14" s="235"/>
      <c r="P14" s="230"/>
      <c r="Q14" s="235"/>
      <c r="R14" s="230">
        <v>11</v>
      </c>
    </row>
    <row r="15" spans="1:18" x14ac:dyDescent="0.4">
      <c r="A15" s="227" t="s">
        <v>24</v>
      </c>
      <c r="B15" s="262">
        <f>C15+D15</f>
        <v>10</v>
      </c>
      <c r="C15" s="234"/>
      <c r="D15" s="223">
        <v>10</v>
      </c>
      <c r="E15" s="234">
        <v>6</v>
      </c>
      <c r="F15" s="271">
        <v>4</v>
      </c>
      <c r="G15" s="234">
        <v>10</v>
      </c>
      <c r="H15" s="25"/>
      <c r="I15" s="223"/>
      <c r="J15" s="274"/>
      <c r="K15" s="236"/>
      <c r="L15" s="231"/>
      <c r="M15" s="236"/>
      <c r="N15" s="231"/>
      <c r="O15" s="236"/>
      <c r="P15" s="231"/>
      <c r="Q15" s="236"/>
      <c r="R15" s="231">
        <v>10</v>
      </c>
    </row>
    <row r="16" spans="1:18" x14ac:dyDescent="0.4">
      <c r="A16" s="227" t="s">
        <v>25</v>
      </c>
      <c r="B16" s="262">
        <f>C16+D16</f>
        <v>10</v>
      </c>
      <c r="C16" s="234"/>
      <c r="D16" s="223">
        <v>10</v>
      </c>
      <c r="E16" s="234">
        <v>9</v>
      </c>
      <c r="F16" s="271">
        <v>1</v>
      </c>
      <c r="G16" s="234">
        <v>10</v>
      </c>
      <c r="H16" s="25"/>
      <c r="I16" s="223"/>
      <c r="J16" s="274"/>
      <c r="K16" s="236"/>
      <c r="L16" s="231"/>
      <c r="M16" s="236"/>
      <c r="N16" s="231"/>
      <c r="O16" s="236"/>
      <c r="P16" s="231"/>
      <c r="Q16" s="236"/>
      <c r="R16" s="231">
        <v>10</v>
      </c>
    </row>
    <row r="17" spans="1:18" ht="15" thickBot="1" x14ac:dyDescent="0.45">
      <c r="A17" s="250" t="s">
        <v>26</v>
      </c>
      <c r="B17" s="264">
        <f>C17+D17</f>
        <v>7</v>
      </c>
      <c r="C17" s="252"/>
      <c r="D17" s="253">
        <v>7</v>
      </c>
      <c r="E17" s="252">
        <v>5</v>
      </c>
      <c r="F17" s="272">
        <v>2</v>
      </c>
      <c r="G17" s="252">
        <v>7</v>
      </c>
      <c r="H17" s="254"/>
      <c r="I17" s="253"/>
      <c r="J17" s="276"/>
      <c r="K17" s="255"/>
      <c r="L17" s="251"/>
      <c r="M17" s="255"/>
      <c r="N17" s="251"/>
      <c r="O17" s="255"/>
      <c r="P17" s="251"/>
      <c r="Q17" s="255"/>
      <c r="R17" s="251">
        <v>7</v>
      </c>
    </row>
    <row r="18" spans="1:18" ht="30.45" thickBot="1" x14ac:dyDescent="0.45">
      <c r="A18" s="238" t="s">
        <v>617</v>
      </c>
      <c r="B18" s="687">
        <f>B5+B10+B13</f>
        <v>914</v>
      </c>
      <c r="C18" s="688">
        <f t="shared" ref="C18:R18" si="3">C5+C10+C13</f>
        <v>760</v>
      </c>
      <c r="D18" s="689">
        <f t="shared" si="3"/>
        <v>154</v>
      </c>
      <c r="E18" s="688">
        <f t="shared" si="3"/>
        <v>718</v>
      </c>
      <c r="F18" s="690">
        <f t="shared" si="3"/>
        <v>196</v>
      </c>
      <c r="G18" s="688">
        <f t="shared" si="3"/>
        <v>787</v>
      </c>
      <c r="H18" s="691">
        <f t="shared" si="3"/>
        <v>127</v>
      </c>
      <c r="I18" s="689">
        <f t="shared" si="3"/>
        <v>0</v>
      </c>
      <c r="J18" s="692">
        <f t="shared" si="3"/>
        <v>338</v>
      </c>
      <c r="K18" s="693">
        <f t="shared" si="3"/>
        <v>152</v>
      </c>
      <c r="L18" s="694">
        <f t="shared" si="3"/>
        <v>129</v>
      </c>
      <c r="M18" s="693">
        <f t="shared" si="3"/>
        <v>81</v>
      </c>
      <c r="N18" s="694">
        <f t="shared" si="3"/>
        <v>88</v>
      </c>
      <c r="O18" s="693">
        <f t="shared" si="3"/>
        <v>47</v>
      </c>
      <c r="P18" s="694"/>
      <c r="Q18" s="693">
        <f t="shared" si="3"/>
        <v>533</v>
      </c>
      <c r="R18" s="694">
        <f t="shared" si="3"/>
        <v>665</v>
      </c>
    </row>
    <row r="20" spans="1:18" x14ac:dyDescent="0.4">
      <c r="A20" s="42" t="s">
        <v>607</v>
      </c>
      <c r="B20" s="42"/>
      <c r="C20" s="47"/>
      <c r="D20" s="47"/>
      <c r="E20" s="47"/>
      <c r="F20" s="47"/>
      <c r="G20" s="47"/>
    </row>
    <row r="21" spans="1:18" x14ac:dyDescent="0.4">
      <c r="A21" s="47" t="s">
        <v>608</v>
      </c>
      <c r="B21" s="47" t="s">
        <v>55</v>
      </c>
      <c r="C21" s="47"/>
      <c r="D21" s="47"/>
      <c r="E21" s="47"/>
      <c r="F21" s="47"/>
      <c r="G21" s="47"/>
    </row>
    <row r="22" spans="1:18" x14ac:dyDescent="0.4">
      <c r="A22" s="47"/>
      <c r="B22" s="47"/>
      <c r="C22" s="47"/>
      <c r="D22" s="47"/>
      <c r="E22" s="47"/>
      <c r="F22" s="47"/>
      <c r="G22" s="47"/>
    </row>
    <row r="23" spans="1:18" x14ac:dyDescent="0.4">
      <c r="A23" s="9"/>
      <c r="B23" s="9" t="s">
        <v>339</v>
      </c>
      <c r="C23" s="9"/>
      <c r="D23" s="9"/>
      <c r="E23" s="9"/>
      <c r="F23" s="47"/>
      <c r="G23" s="47"/>
    </row>
  </sheetData>
  <mergeCells count="12">
    <mergeCell ref="A2:R2"/>
    <mergeCell ref="A1:R1"/>
    <mergeCell ref="R3:R4"/>
    <mergeCell ref="A3:A4"/>
    <mergeCell ref="B3:B4"/>
    <mergeCell ref="C3:D3"/>
    <mergeCell ref="E3:E4"/>
    <mergeCell ref="F3:F4"/>
    <mergeCell ref="G3:I3"/>
    <mergeCell ref="J3:O3"/>
    <mergeCell ref="P3:P4"/>
    <mergeCell ref="Q3:Q4"/>
  </mergeCells>
  <pageMargins left="0.23622047244094491" right="0.23622047244094491" top="0.74803149606299213" bottom="0.74803149606299213" header="0" footer="0"/>
  <pageSetup paperSize="9" orientation="landscape" verticalDpi="0"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49"/>
  <sheetViews>
    <sheetView zoomScaleNormal="100" workbookViewId="0">
      <pane ySplit="5" topLeftCell="A7" activePane="bottomLeft" state="frozen"/>
      <selection pane="bottomLeft" activeCell="A2" sqref="A2:K2"/>
    </sheetView>
  </sheetViews>
  <sheetFormatPr defaultColWidth="9.15234375" defaultRowHeight="14.15" x14ac:dyDescent="0.35"/>
  <cols>
    <col min="1" max="1" width="23.3046875" style="9" customWidth="1"/>
    <col min="2" max="2" width="9" style="9" customWidth="1"/>
    <col min="3" max="3" width="9.15234375" style="9" customWidth="1"/>
    <col min="4" max="4" width="12.69140625" style="9" customWidth="1"/>
    <col min="5" max="5" width="12.53515625" style="9" customWidth="1"/>
    <col min="6" max="6" width="12" style="9" customWidth="1"/>
    <col min="7" max="7" width="15.15234375" style="9" customWidth="1"/>
    <col min="8" max="8" width="8.15234375" style="9" customWidth="1"/>
    <col min="9" max="9" width="8" style="9" customWidth="1"/>
    <col min="10" max="10" width="9.69140625" style="9" customWidth="1"/>
    <col min="11" max="11" width="11.15234375" style="9" customWidth="1"/>
    <col min="12" max="16384" width="9.15234375" style="9"/>
  </cols>
  <sheetData>
    <row r="1" spans="1:14" ht="18" customHeight="1" x14ac:dyDescent="0.35">
      <c r="A1" s="866" t="s">
        <v>185</v>
      </c>
      <c r="B1" s="866"/>
      <c r="C1" s="866"/>
      <c r="D1" s="866"/>
      <c r="E1" s="866"/>
      <c r="F1" s="866"/>
      <c r="G1" s="866"/>
      <c r="H1" s="866"/>
      <c r="I1" s="866"/>
      <c r="J1" s="866"/>
      <c r="K1" s="866"/>
      <c r="L1" s="37"/>
      <c r="M1" s="37"/>
      <c r="N1" s="37"/>
    </row>
    <row r="2" spans="1:14" ht="23.25" customHeight="1" thickBot="1" x14ac:dyDescent="0.4">
      <c r="A2" s="938" t="s">
        <v>644</v>
      </c>
      <c r="B2" s="938"/>
      <c r="C2" s="938"/>
      <c r="D2" s="938"/>
      <c r="E2" s="938"/>
      <c r="F2" s="938"/>
      <c r="G2" s="938"/>
      <c r="H2" s="938"/>
      <c r="I2" s="938"/>
      <c r="J2" s="938"/>
      <c r="K2" s="938"/>
      <c r="L2" s="37"/>
      <c r="M2" s="37"/>
      <c r="N2" s="37"/>
    </row>
    <row r="3" spans="1:14" ht="29.25" customHeight="1" x14ac:dyDescent="0.35">
      <c r="A3" s="944" t="s">
        <v>238</v>
      </c>
      <c r="B3" s="942" t="s">
        <v>77</v>
      </c>
      <c r="C3" s="942"/>
      <c r="D3" s="942"/>
      <c r="E3" s="942"/>
      <c r="F3" s="942"/>
      <c r="G3" s="942"/>
      <c r="H3" s="942" t="s">
        <v>78</v>
      </c>
      <c r="I3" s="942"/>
      <c r="J3" s="942" t="s">
        <v>63</v>
      </c>
      <c r="K3" s="943"/>
    </row>
    <row r="4" spans="1:14" ht="27.75" customHeight="1" x14ac:dyDescent="0.35">
      <c r="A4" s="945"/>
      <c r="B4" s="955" t="s">
        <v>89</v>
      </c>
      <c r="C4" s="956"/>
      <c r="D4" s="859" t="s">
        <v>79</v>
      </c>
      <c r="E4" s="859" t="s">
        <v>80</v>
      </c>
      <c r="F4" s="953" t="s">
        <v>81</v>
      </c>
      <c r="G4" s="953" t="s">
        <v>256</v>
      </c>
      <c r="H4" s="859" t="s">
        <v>82</v>
      </c>
      <c r="I4" s="859" t="s">
        <v>83</v>
      </c>
      <c r="J4" s="859" t="s">
        <v>84</v>
      </c>
      <c r="K4" s="952" t="s">
        <v>85</v>
      </c>
    </row>
    <row r="5" spans="1:14" ht="33.75" customHeight="1" thickBot="1" x14ac:dyDescent="0.4">
      <c r="A5" s="945"/>
      <c r="B5" s="366" t="s">
        <v>257</v>
      </c>
      <c r="C5" s="366" t="s">
        <v>258</v>
      </c>
      <c r="D5" s="859"/>
      <c r="E5" s="859"/>
      <c r="F5" s="954"/>
      <c r="G5" s="954"/>
      <c r="H5" s="859"/>
      <c r="I5" s="859"/>
      <c r="J5" s="859"/>
      <c r="K5" s="952"/>
    </row>
    <row r="6" spans="1:14" ht="15.75" customHeight="1" thickBot="1" x14ac:dyDescent="0.4">
      <c r="A6" s="939" t="s">
        <v>618</v>
      </c>
      <c r="B6" s="940"/>
      <c r="C6" s="940"/>
      <c r="D6" s="940"/>
      <c r="E6" s="940"/>
      <c r="F6" s="940"/>
      <c r="G6" s="940"/>
      <c r="H6" s="940"/>
      <c r="I6" s="940"/>
      <c r="J6" s="940"/>
      <c r="K6" s="941"/>
    </row>
    <row r="7" spans="1:14" ht="16.5" customHeight="1" x14ac:dyDescent="0.35">
      <c r="A7" s="278" t="s">
        <v>86</v>
      </c>
      <c r="B7" s="352">
        <v>8.5399999999999991</v>
      </c>
      <c r="C7" s="352"/>
      <c r="D7" s="352">
        <v>8.89</v>
      </c>
      <c r="E7" s="352"/>
      <c r="F7" s="352"/>
      <c r="G7" s="352"/>
      <c r="H7" s="352">
        <v>8.66</v>
      </c>
      <c r="I7" s="352">
        <v>8.9600000000000009</v>
      </c>
      <c r="J7" s="352">
        <v>8.7799999999999994</v>
      </c>
      <c r="K7" s="222"/>
    </row>
    <row r="8" spans="1:14" ht="18" customHeight="1" x14ac:dyDescent="0.35">
      <c r="A8" s="279" t="s">
        <v>87</v>
      </c>
      <c r="B8" s="25">
        <v>9.4600000000000009</v>
      </c>
      <c r="C8" s="25"/>
      <c r="D8" s="25">
        <v>9</v>
      </c>
      <c r="E8" s="25"/>
      <c r="F8" s="25"/>
      <c r="G8" s="25"/>
      <c r="H8" s="25">
        <v>9.11</v>
      </c>
      <c r="I8" s="25">
        <v>9.1300000000000008</v>
      </c>
      <c r="J8" s="25">
        <v>9.1199999999999992</v>
      </c>
      <c r="K8" s="223"/>
    </row>
    <row r="9" spans="1:14" ht="15.75" customHeight="1" thickBot="1" x14ac:dyDescent="0.4">
      <c r="A9" s="280" t="s">
        <v>88</v>
      </c>
      <c r="B9" s="353">
        <v>0</v>
      </c>
      <c r="C9" s="353"/>
      <c r="D9" s="353">
        <v>0</v>
      </c>
      <c r="E9" s="353"/>
      <c r="F9" s="353"/>
      <c r="G9" s="353"/>
      <c r="H9" s="353"/>
      <c r="I9" s="353"/>
      <c r="J9" s="353"/>
      <c r="K9" s="224"/>
    </row>
    <row r="10" spans="1:14" ht="15.75" customHeight="1" thickBot="1" x14ac:dyDescent="0.4">
      <c r="A10" s="939" t="s">
        <v>619</v>
      </c>
      <c r="B10" s="940"/>
      <c r="C10" s="940"/>
      <c r="D10" s="940"/>
      <c r="E10" s="940"/>
      <c r="F10" s="940"/>
      <c r="G10" s="940"/>
      <c r="H10" s="940"/>
      <c r="I10" s="940"/>
      <c r="J10" s="940"/>
      <c r="K10" s="941"/>
    </row>
    <row r="11" spans="1:14" ht="15.75" customHeight="1" x14ac:dyDescent="0.35">
      <c r="A11" s="278" t="s">
        <v>86</v>
      </c>
      <c r="B11" s="352">
        <v>8.52</v>
      </c>
      <c r="C11" s="352"/>
      <c r="D11" s="352">
        <v>8.2200000000000006</v>
      </c>
      <c r="E11" s="352">
        <v>8.1</v>
      </c>
      <c r="F11" s="352"/>
      <c r="G11" s="352"/>
      <c r="H11" s="352">
        <v>7.5</v>
      </c>
      <c r="I11" s="352">
        <v>7.62</v>
      </c>
      <c r="J11" s="352"/>
      <c r="K11" s="222">
        <v>8.2799999999999994</v>
      </c>
    </row>
    <row r="12" spans="1:14" ht="17.25" customHeight="1" x14ac:dyDescent="0.35">
      <c r="A12" s="279" t="s">
        <v>87</v>
      </c>
      <c r="B12" s="25">
        <v>8.7100000000000009</v>
      </c>
      <c r="C12" s="25"/>
      <c r="D12" s="25">
        <v>7.99</v>
      </c>
      <c r="E12" s="25">
        <v>8.25</v>
      </c>
      <c r="F12" s="25"/>
      <c r="G12" s="25"/>
      <c r="H12" s="25">
        <v>8.3699999999999992</v>
      </c>
      <c r="I12" s="25">
        <v>8.3000000000000007</v>
      </c>
      <c r="J12" s="25"/>
      <c r="K12" s="223">
        <v>8.31</v>
      </c>
    </row>
    <row r="13" spans="1:14" ht="15.75" customHeight="1" thickBot="1" x14ac:dyDescent="0.4">
      <c r="A13" s="280" t="s">
        <v>88</v>
      </c>
      <c r="B13" s="353">
        <v>2</v>
      </c>
      <c r="C13" s="353"/>
      <c r="D13" s="353">
        <v>3</v>
      </c>
      <c r="E13" s="353">
        <v>0</v>
      </c>
      <c r="F13" s="353"/>
      <c r="G13" s="353"/>
      <c r="H13" s="353">
        <v>3</v>
      </c>
      <c r="I13" s="353">
        <v>2</v>
      </c>
      <c r="J13" s="353"/>
      <c r="K13" s="224">
        <v>5</v>
      </c>
    </row>
    <row r="14" spans="1:14" ht="15.75" customHeight="1" thickBot="1" x14ac:dyDescent="0.4">
      <c r="A14" s="939" t="s">
        <v>340</v>
      </c>
      <c r="B14" s="940"/>
      <c r="C14" s="940"/>
      <c r="D14" s="940"/>
      <c r="E14" s="940"/>
      <c r="F14" s="940"/>
      <c r="G14" s="940"/>
      <c r="H14" s="940"/>
      <c r="I14" s="940"/>
      <c r="J14" s="940"/>
      <c r="K14" s="941"/>
    </row>
    <row r="15" spans="1:14" ht="18" customHeight="1" x14ac:dyDescent="0.35">
      <c r="A15" s="278" t="s">
        <v>86</v>
      </c>
      <c r="B15" s="352">
        <v>8.98</v>
      </c>
      <c r="C15" s="352"/>
      <c r="D15" s="352">
        <v>9.09</v>
      </c>
      <c r="E15" s="352">
        <v>9.9600000000000009</v>
      </c>
      <c r="F15" s="352"/>
      <c r="G15" s="352"/>
      <c r="H15" s="352">
        <v>8.8800000000000008</v>
      </c>
      <c r="I15" s="352">
        <v>9</v>
      </c>
      <c r="J15" s="352">
        <v>9.34</v>
      </c>
      <c r="K15" s="222"/>
    </row>
    <row r="16" spans="1:14" ht="15" customHeight="1" x14ac:dyDescent="0.35">
      <c r="A16" s="279" t="s">
        <v>87</v>
      </c>
      <c r="B16" s="25">
        <v>9.5</v>
      </c>
      <c r="C16" s="25"/>
      <c r="D16" s="25">
        <v>9.4</v>
      </c>
      <c r="E16" s="25">
        <v>9.64</v>
      </c>
      <c r="F16" s="25"/>
      <c r="G16" s="25"/>
      <c r="H16" s="25">
        <v>9.34</v>
      </c>
      <c r="I16" s="25">
        <v>9.25</v>
      </c>
      <c r="J16" s="25">
        <v>9.51</v>
      </c>
      <c r="K16" s="223"/>
    </row>
    <row r="17" spans="1:11" ht="15.75" customHeight="1" thickBot="1" x14ac:dyDescent="0.4">
      <c r="A17" s="280" t="s">
        <v>88</v>
      </c>
      <c r="B17" s="353">
        <v>0</v>
      </c>
      <c r="C17" s="353"/>
      <c r="D17" s="353">
        <v>0</v>
      </c>
      <c r="E17" s="353">
        <v>0</v>
      </c>
      <c r="F17" s="353"/>
      <c r="G17" s="353"/>
      <c r="H17" s="353"/>
      <c r="I17" s="353"/>
      <c r="J17" s="353"/>
      <c r="K17" s="224"/>
    </row>
    <row r="18" spans="1:11" ht="15.75" customHeight="1" thickBot="1" x14ac:dyDescent="0.4">
      <c r="A18" s="946" t="s">
        <v>620</v>
      </c>
      <c r="B18" s="947"/>
      <c r="C18" s="947"/>
      <c r="D18" s="947"/>
      <c r="E18" s="947"/>
      <c r="F18" s="947"/>
      <c r="G18" s="947"/>
      <c r="H18" s="947"/>
      <c r="I18" s="947"/>
      <c r="J18" s="947"/>
      <c r="K18" s="948"/>
    </row>
    <row r="19" spans="1:11" x14ac:dyDescent="0.35">
      <c r="A19" s="278" t="s">
        <v>86</v>
      </c>
      <c r="B19" s="352">
        <v>8.6300000000000008</v>
      </c>
      <c r="C19" s="352"/>
      <c r="D19" s="352"/>
      <c r="E19" s="352">
        <v>9.15</v>
      </c>
      <c r="F19" s="352">
        <v>8.5399999999999991</v>
      </c>
      <c r="G19" s="352"/>
      <c r="H19" s="352">
        <v>8.66</v>
      </c>
      <c r="I19" s="352">
        <v>9.02</v>
      </c>
      <c r="J19" s="352">
        <v>8.77</v>
      </c>
      <c r="K19" s="222"/>
    </row>
    <row r="20" spans="1:11" x14ac:dyDescent="0.35">
      <c r="A20" s="279" t="s">
        <v>87</v>
      </c>
      <c r="B20" s="25">
        <v>9.6300000000000008</v>
      </c>
      <c r="C20" s="25"/>
      <c r="D20" s="25"/>
      <c r="E20" s="25">
        <v>9.77</v>
      </c>
      <c r="F20" s="25">
        <v>9.66</v>
      </c>
      <c r="G20" s="25"/>
      <c r="H20" s="25">
        <v>9.6199999999999992</v>
      </c>
      <c r="I20" s="25">
        <v>9.85</v>
      </c>
      <c r="J20" s="25">
        <v>9.68</v>
      </c>
      <c r="K20" s="223"/>
    </row>
    <row r="21" spans="1:11" ht="14.6" thickBot="1" x14ac:dyDescent="0.4">
      <c r="A21" s="280" t="s">
        <v>88</v>
      </c>
      <c r="B21" s="353">
        <v>0</v>
      </c>
      <c r="C21" s="353"/>
      <c r="D21" s="353"/>
      <c r="E21" s="353">
        <v>0</v>
      </c>
      <c r="F21" s="353">
        <v>0</v>
      </c>
      <c r="G21" s="353"/>
      <c r="H21" s="353"/>
      <c r="I21" s="353"/>
      <c r="J21" s="353"/>
      <c r="K21" s="224"/>
    </row>
    <row r="22" spans="1:11" ht="14.6" thickBot="1" x14ac:dyDescent="0.4">
      <c r="A22" s="946" t="s">
        <v>621</v>
      </c>
      <c r="B22" s="947"/>
      <c r="C22" s="947"/>
      <c r="D22" s="947"/>
      <c r="E22" s="947"/>
      <c r="F22" s="947"/>
      <c r="G22" s="947"/>
      <c r="H22" s="947"/>
      <c r="I22" s="947"/>
      <c r="J22" s="947"/>
      <c r="K22" s="948"/>
    </row>
    <row r="23" spans="1:11" x14ac:dyDescent="0.35">
      <c r="A23" s="278" t="s">
        <v>86</v>
      </c>
      <c r="B23" s="352">
        <v>9.1199999999999992</v>
      </c>
      <c r="C23" s="352"/>
      <c r="D23" s="352">
        <v>8.15</v>
      </c>
      <c r="E23" s="352">
        <v>8.76</v>
      </c>
      <c r="F23" s="352"/>
      <c r="G23" s="352"/>
      <c r="H23" s="352">
        <v>9.24</v>
      </c>
      <c r="I23" s="352">
        <v>8.67</v>
      </c>
      <c r="J23" s="352">
        <v>8.67</v>
      </c>
      <c r="K23" s="222"/>
    </row>
    <row r="24" spans="1:11" x14ac:dyDescent="0.35">
      <c r="A24" s="279" t="s">
        <v>87</v>
      </c>
      <c r="B24" s="352">
        <v>9.34</v>
      </c>
      <c r="C24" s="352"/>
      <c r="D24" s="352">
        <v>8.75</v>
      </c>
      <c r="E24" s="352">
        <v>9.8699999999999992</v>
      </c>
      <c r="F24" s="352"/>
      <c r="G24" s="352"/>
      <c r="H24" s="352">
        <v>9.52</v>
      </c>
      <c r="I24" s="352">
        <v>8.66</v>
      </c>
      <c r="J24" s="352">
        <v>9.32</v>
      </c>
      <c r="K24" s="222"/>
    </row>
    <row r="25" spans="1:11" ht="15.75" customHeight="1" thickBot="1" x14ac:dyDescent="0.4">
      <c r="A25" s="280" t="s">
        <v>88</v>
      </c>
      <c r="B25" s="277">
        <v>0</v>
      </c>
      <c r="C25" s="277"/>
      <c r="D25" s="277">
        <v>0</v>
      </c>
      <c r="E25" s="277">
        <v>0</v>
      </c>
      <c r="F25" s="277"/>
      <c r="G25" s="277"/>
      <c r="H25" s="277"/>
      <c r="I25" s="277"/>
      <c r="J25" s="277"/>
      <c r="K25" s="281"/>
    </row>
    <row r="26" spans="1:11" ht="15.75" customHeight="1" thickBot="1" x14ac:dyDescent="0.4">
      <c r="A26" s="946" t="s">
        <v>622</v>
      </c>
      <c r="B26" s="947"/>
      <c r="C26" s="947"/>
      <c r="D26" s="947"/>
      <c r="E26" s="947"/>
      <c r="F26" s="947"/>
      <c r="G26" s="947"/>
      <c r="H26" s="947"/>
      <c r="I26" s="947"/>
      <c r="J26" s="947"/>
      <c r="K26" s="948"/>
    </row>
    <row r="27" spans="1:11" x14ac:dyDescent="0.35">
      <c r="A27" s="278" t="s">
        <v>86</v>
      </c>
      <c r="B27" s="352">
        <v>8.32</v>
      </c>
      <c r="C27" s="352"/>
      <c r="D27" s="352">
        <v>9.42</v>
      </c>
      <c r="E27" s="352">
        <v>9.8699999999999992</v>
      </c>
      <c r="F27" s="352"/>
      <c r="G27" s="352"/>
      <c r="H27" s="352">
        <v>9.06</v>
      </c>
      <c r="I27" s="352">
        <v>8.6199999999999992</v>
      </c>
      <c r="J27" s="352">
        <v>9.1999999999999993</v>
      </c>
      <c r="K27" s="222"/>
    </row>
    <row r="28" spans="1:11" x14ac:dyDescent="0.35">
      <c r="A28" s="279" t="s">
        <v>87</v>
      </c>
      <c r="B28" s="352">
        <v>9.5500000000000007</v>
      </c>
      <c r="C28" s="352"/>
      <c r="D28" s="352">
        <v>9.84</v>
      </c>
      <c r="E28" s="352">
        <v>7.33</v>
      </c>
      <c r="F28" s="352"/>
      <c r="G28" s="352"/>
      <c r="H28" s="352">
        <v>9.33</v>
      </c>
      <c r="I28" s="352">
        <v>9.8000000000000007</v>
      </c>
      <c r="J28" s="352">
        <v>8.9</v>
      </c>
      <c r="K28" s="222"/>
    </row>
    <row r="29" spans="1:11" ht="14.6" thickBot="1" x14ac:dyDescent="0.4">
      <c r="A29" s="280" t="s">
        <v>88</v>
      </c>
      <c r="B29" s="277">
        <v>0</v>
      </c>
      <c r="C29" s="277"/>
      <c r="D29" s="277">
        <v>0</v>
      </c>
      <c r="E29" s="277">
        <v>0</v>
      </c>
      <c r="F29" s="277"/>
      <c r="G29" s="277"/>
      <c r="H29" s="277"/>
      <c r="I29" s="277"/>
      <c r="J29" s="277"/>
      <c r="K29" s="281"/>
    </row>
    <row r="30" spans="1:11" ht="15" customHeight="1" thickBot="1" x14ac:dyDescent="0.4">
      <c r="A30" s="946" t="s">
        <v>623</v>
      </c>
      <c r="B30" s="947"/>
      <c r="C30" s="947"/>
      <c r="D30" s="947"/>
      <c r="E30" s="947"/>
      <c r="F30" s="947"/>
      <c r="G30" s="947"/>
      <c r="H30" s="947"/>
      <c r="I30" s="947"/>
      <c r="J30" s="947"/>
      <c r="K30" s="948"/>
    </row>
    <row r="31" spans="1:11" x14ac:dyDescent="0.35">
      <c r="A31" s="278" t="s">
        <v>86</v>
      </c>
      <c r="B31" s="352">
        <v>8.67</v>
      </c>
      <c r="C31" s="352"/>
      <c r="D31" s="352">
        <v>8.9499999999999993</v>
      </c>
      <c r="E31" s="352">
        <v>9.49</v>
      </c>
      <c r="F31" s="352">
        <v>9.4</v>
      </c>
      <c r="G31" s="352" t="s">
        <v>624</v>
      </c>
      <c r="H31" s="352">
        <v>8.81</v>
      </c>
      <c r="I31" s="352">
        <v>8.86</v>
      </c>
      <c r="J31" s="352">
        <v>8.84</v>
      </c>
      <c r="K31" s="222"/>
    </row>
    <row r="32" spans="1:11" x14ac:dyDescent="0.35">
      <c r="A32" s="279" t="s">
        <v>87</v>
      </c>
      <c r="B32" s="352">
        <v>9.3000000000000007</v>
      </c>
      <c r="C32" s="352"/>
      <c r="D32" s="352">
        <v>8.9499999999999993</v>
      </c>
      <c r="E32" s="352">
        <v>9.5500000000000007</v>
      </c>
      <c r="F32" s="352">
        <v>7.22</v>
      </c>
      <c r="G32" s="352">
        <v>9</v>
      </c>
      <c r="H32" s="352">
        <v>8.98</v>
      </c>
      <c r="I32" s="352">
        <v>9.18</v>
      </c>
      <c r="J32" s="352">
        <v>9.1</v>
      </c>
      <c r="K32" s="222"/>
    </row>
    <row r="33" spans="1:11" ht="14.6" thickBot="1" x14ac:dyDescent="0.4">
      <c r="A33" s="280" t="s">
        <v>88</v>
      </c>
      <c r="B33" s="353"/>
      <c r="C33" s="353"/>
      <c r="D33" s="353">
        <v>4</v>
      </c>
      <c r="E33" s="353"/>
      <c r="F33" s="353"/>
      <c r="G33" s="353"/>
      <c r="H33" s="353">
        <v>3</v>
      </c>
      <c r="I33" s="353">
        <v>1</v>
      </c>
      <c r="J33" s="353">
        <v>4</v>
      </c>
      <c r="K33" s="224"/>
    </row>
    <row r="34" spans="1:11" ht="15" customHeight="1" thickBot="1" x14ac:dyDescent="0.4">
      <c r="A34" s="946" t="s">
        <v>625</v>
      </c>
      <c r="B34" s="947"/>
      <c r="C34" s="947"/>
      <c r="D34" s="947"/>
      <c r="E34" s="947"/>
      <c r="F34" s="947"/>
      <c r="G34" s="947"/>
      <c r="H34" s="947"/>
      <c r="I34" s="947"/>
      <c r="J34" s="947"/>
      <c r="K34" s="948"/>
    </row>
    <row r="35" spans="1:11" x14ac:dyDescent="0.35">
      <c r="A35" s="278" t="s">
        <v>86</v>
      </c>
      <c r="B35" s="352">
        <v>8.23</v>
      </c>
      <c r="C35" s="352"/>
      <c r="D35" s="352">
        <v>8.6999999999999993</v>
      </c>
      <c r="E35" s="352"/>
      <c r="F35" s="352">
        <v>9.15</v>
      </c>
      <c r="G35" s="352"/>
      <c r="H35" s="352">
        <v>8.1999999999999993</v>
      </c>
      <c r="I35" s="352">
        <v>8.5</v>
      </c>
      <c r="J35" s="352">
        <v>8.69</v>
      </c>
      <c r="K35" s="222"/>
    </row>
    <row r="36" spans="1:11" x14ac:dyDescent="0.35">
      <c r="A36" s="279" t="s">
        <v>87</v>
      </c>
      <c r="B36" s="25">
        <v>9.0500000000000007</v>
      </c>
      <c r="C36" s="25"/>
      <c r="D36" s="25">
        <v>8.84</v>
      </c>
      <c r="E36" s="25"/>
      <c r="F36" s="25">
        <v>7.78</v>
      </c>
      <c r="G36" s="25"/>
      <c r="H36" s="25">
        <v>8.93</v>
      </c>
      <c r="I36" s="25">
        <v>8.8000000000000007</v>
      </c>
      <c r="J36" s="25">
        <v>8.5500000000000007</v>
      </c>
      <c r="K36" s="223"/>
    </row>
    <row r="37" spans="1:11" ht="15.75" customHeight="1" thickBot="1" x14ac:dyDescent="0.4">
      <c r="A37" s="280" t="s">
        <v>88</v>
      </c>
      <c r="B37" s="353">
        <v>0</v>
      </c>
      <c r="C37" s="353"/>
      <c r="D37" s="353">
        <v>0</v>
      </c>
      <c r="E37" s="353"/>
      <c r="F37" s="353">
        <v>0</v>
      </c>
      <c r="G37" s="353"/>
      <c r="H37" s="353"/>
      <c r="I37" s="353"/>
      <c r="J37" s="353"/>
      <c r="K37" s="224"/>
    </row>
    <row r="38" spans="1:11" ht="15" customHeight="1" thickBot="1" x14ac:dyDescent="0.4">
      <c r="A38" s="946" t="s">
        <v>626</v>
      </c>
      <c r="B38" s="947"/>
      <c r="C38" s="947"/>
      <c r="D38" s="947"/>
      <c r="E38" s="947"/>
      <c r="F38" s="947"/>
      <c r="G38" s="947"/>
      <c r="H38" s="947"/>
      <c r="I38" s="947"/>
      <c r="J38" s="947"/>
      <c r="K38" s="948"/>
    </row>
    <row r="39" spans="1:11" x14ac:dyDescent="0.35">
      <c r="A39" s="278" t="s">
        <v>86</v>
      </c>
      <c r="B39" s="352">
        <v>8.5399999999999991</v>
      </c>
      <c r="C39" s="352"/>
      <c r="D39" s="352">
        <v>9.5299999999999994</v>
      </c>
      <c r="E39" s="352"/>
      <c r="F39" s="352"/>
      <c r="G39" s="352"/>
      <c r="H39" s="352">
        <v>8.4499999999999993</v>
      </c>
      <c r="I39" s="352">
        <v>9.4499999999999993</v>
      </c>
      <c r="J39" s="352">
        <v>9.0299999999999994</v>
      </c>
      <c r="K39" s="222"/>
    </row>
    <row r="40" spans="1:11" x14ac:dyDescent="0.35">
      <c r="A40" s="279" t="s">
        <v>87</v>
      </c>
      <c r="B40" s="25">
        <v>9.4700000000000006</v>
      </c>
      <c r="C40" s="25"/>
      <c r="D40" s="25">
        <v>9.5500000000000007</v>
      </c>
      <c r="E40" s="25"/>
      <c r="F40" s="25"/>
      <c r="G40" s="25"/>
      <c r="H40" s="25">
        <v>9.35</v>
      </c>
      <c r="I40" s="25">
        <v>9.4499999999999993</v>
      </c>
      <c r="J40" s="25">
        <v>9.51</v>
      </c>
      <c r="K40" s="223"/>
    </row>
    <row r="41" spans="1:11" ht="14.6" thickBot="1" x14ac:dyDescent="0.4">
      <c r="A41" s="280" t="s">
        <v>88</v>
      </c>
      <c r="B41" s="353">
        <v>0</v>
      </c>
      <c r="C41" s="353"/>
      <c r="D41" s="353">
        <v>0</v>
      </c>
      <c r="E41" s="353"/>
      <c r="F41" s="353"/>
      <c r="G41" s="353"/>
      <c r="H41" s="353"/>
      <c r="I41" s="353"/>
      <c r="J41" s="353"/>
      <c r="K41" s="224"/>
    </row>
    <row r="42" spans="1:11" ht="15" customHeight="1" thickBot="1" x14ac:dyDescent="0.4">
      <c r="A42" s="949"/>
      <c r="B42" s="950"/>
      <c r="C42" s="950"/>
      <c r="D42" s="950"/>
      <c r="E42" s="950"/>
      <c r="F42" s="950"/>
      <c r="G42" s="950"/>
      <c r="H42" s="950"/>
      <c r="I42" s="950"/>
      <c r="J42" s="950"/>
      <c r="K42" s="951"/>
    </row>
    <row r="43" spans="1:11" x14ac:dyDescent="0.35">
      <c r="A43" s="42"/>
    </row>
    <row r="44" spans="1:11" x14ac:dyDescent="0.35">
      <c r="A44" s="42" t="s">
        <v>627</v>
      </c>
      <c r="B44" s="42"/>
      <c r="C44" s="47"/>
      <c r="D44" s="47"/>
      <c r="E44" s="47"/>
      <c r="F44" s="47"/>
      <c r="G44" s="47"/>
    </row>
    <row r="45" spans="1:11" x14ac:dyDescent="0.35">
      <c r="A45" s="47" t="s">
        <v>608</v>
      </c>
      <c r="B45" s="47" t="s">
        <v>55</v>
      </c>
      <c r="C45" s="47"/>
      <c r="D45" s="47"/>
      <c r="E45" s="47"/>
      <c r="F45" s="47"/>
      <c r="G45" s="47"/>
    </row>
    <row r="46" spans="1:11" ht="6" customHeight="1" x14ac:dyDescent="0.35">
      <c r="A46" s="47"/>
      <c r="B46" s="47"/>
      <c r="C46" s="47"/>
      <c r="D46" s="47"/>
      <c r="E46" s="47"/>
      <c r="F46" s="47"/>
      <c r="G46" s="47"/>
    </row>
    <row r="47" spans="1:11" x14ac:dyDescent="0.35">
      <c r="B47" s="9" t="s">
        <v>339</v>
      </c>
      <c r="F47" s="47"/>
      <c r="G47" s="47"/>
    </row>
    <row r="49" spans="1:1" x14ac:dyDescent="0.35">
      <c r="A49" s="9" t="s">
        <v>628</v>
      </c>
    </row>
  </sheetData>
  <mergeCells count="25">
    <mergeCell ref="A30:K30"/>
    <mergeCell ref="A34:K34"/>
    <mergeCell ref="A38:K38"/>
    <mergeCell ref="A42:K42"/>
    <mergeCell ref="K4:K5"/>
    <mergeCell ref="G4:G5"/>
    <mergeCell ref="A18:K18"/>
    <mergeCell ref="A22:K22"/>
    <mergeCell ref="A26:K26"/>
    <mergeCell ref="F4:F5"/>
    <mergeCell ref="B4:C4"/>
    <mergeCell ref="A1:K1"/>
    <mergeCell ref="A2:K2"/>
    <mergeCell ref="A14:K14"/>
    <mergeCell ref="A10:K10"/>
    <mergeCell ref="A6:K6"/>
    <mergeCell ref="B3:G3"/>
    <mergeCell ref="H3:I3"/>
    <mergeCell ref="J3:K3"/>
    <mergeCell ref="D4:D5"/>
    <mergeCell ref="E4:E5"/>
    <mergeCell ref="H4:H5"/>
    <mergeCell ref="I4:I5"/>
    <mergeCell ref="J4:J5"/>
    <mergeCell ref="A3:A5"/>
  </mergeCells>
  <pageMargins left="0.7" right="0.7" top="0.75" bottom="0.75" header="0.3" footer="0.3"/>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22"/>
  <sheetViews>
    <sheetView zoomScaleNormal="100" workbookViewId="0">
      <selection activeCell="A2" sqref="A2:I17"/>
    </sheetView>
  </sheetViews>
  <sheetFormatPr defaultColWidth="9.15234375" defaultRowHeight="14.15" x14ac:dyDescent="0.35"/>
  <cols>
    <col min="1" max="1" width="7.53515625" style="9" customWidth="1"/>
    <col min="2" max="2" width="27.84375" style="9" customWidth="1"/>
    <col min="3" max="3" width="15.15234375" style="9" customWidth="1"/>
    <col min="4" max="4" width="8.3828125" style="9" customWidth="1"/>
    <col min="5" max="5" width="18.3046875" style="9" customWidth="1"/>
    <col min="6" max="6" width="18.3828125" style="9" customWidth="1"/>
    <col min="7" max="7" width="19.53515625" style="9" customWidth="1"/>
    <col min="8" max="8" width="11.3828125" style="9" customWidth="1"/>
    <col min="9" max="9" width="28.3046875" style="9" customWidth="1"/>
    <col min="10" max="16384" width="9.15234375" style="9"/>
  </cols>
  <sheetData>
    <row r="1" spans="1:17" x14ac:dyDescent="0.35">
      <c r="A1" s="857" t="s">
        <v>184</v>
      </c>
      <c r="B1" s="857"/>
      <c r="C1" s="857"/>
      <c r="D1" s="857"/>
      <c r="E1" s="857"/>
      <c r="F1" s="857"/>
      <c r="G1" s="857"/>
      <c r="H1" s="857"/>
      <c r="I1" s="857"/>
    </row>
    <row r="2" spans="1:17" ht="36.75" customHeight="1" thickBot="1" x14ac:dyDescent="0.4">
      <c r="A2" s="864" t="s">
        <v>641</v>
      </c>
      <c r="B2" s="864"/>
      <c r="C2" s="864"/>
      <c r="D2" s="864"/>
      <c r="E2" s="864"/>
      <c r="F2" s="864"/>
      <c r="G2" s="864"/>
      <c r="H2" s="864"/>
      <c r="I2" s="864"/>
      <c r="J2" s="13"/>
      <c r="K2" s="13"/>
      <c r="L2" s="13"/>
      <c r="M2" s="13"/>
      <c r="N2" s="13"/>
      <c r="O2" s="13"/>
      <c r="P2" s="13"/>
      <c r="Q2" s="13"/>
    </row>
    <row r="3" spans="1:17" ht="21" customHeight="1" thickBot="1" x14ac:dyDescent="0.4">
      <c r="A3" s="870" t="s">
        <v>92</v>
      </c>
      <c r="B3" s="870" t="s">
        <v>90</v>
      </c>
      <c r="C3" s="870" t="s">
        <v>97</v>
      </c>
      <c r="D3" s="870" t="s">
        <v>93</v>
      </c>
      <c r="E3" s="870" t="s">
        <v>95</v>
      </c>
      <c r="F3" s="957" t="s">
        <v>96</v>
      </c>
      <c r="G3" s="958"/>
      <c r="H3" s="959"/>
      <c r="I3" s="870" t="s">
        <v>91</v>
      </c>
    </row>
    <row r="4" spans="1:17" ht="33.75" customHeight="1" x14ac:dyDescent="0.35">
      <c r="A4" s="960"/>
      <c r="B4" s="960"/>
      <c r="C4" s="960"/>
      <c r="D4" s="960"/>
      <c r="E4" s="960"/>
      <c r="F4" s="870" t="s">
        <v>94</v>
      </c>
      <c r="G4" s="870" t="s">
        <v>98</v>
      </c>
      <c r="H4" s="870" t="s">
        <v>259</v>
      </c>
      <c r="I4" s="960"/>
    </row>
    <row r="5" spans="1:17" ht="13.5" customHeight="1" thickBot="1" x14ac:dyDescent="0.4">
      <c r="A5" s="871"/>
      <c r="B5" s="871"/>
      <c r="C5" s="871"/>
      <c r="D5" s="871"/>
      <c r="E5" s="871"/>
      <c r="F5" s="871"/>
      <c r="G5" s="871"/>
      <c r="H5" s="871"/>
      <c r="I5" s="871"/>
    </row>
    <row r="6" spans="1:17" ht="28.3" x14ac:dyDescent="0.35">
      <c r="A6" s="282">
        <v>1</v>
      </c>
      <c r="B6" s="82" t="s">
        <v>629</v>
      </c>
      <c r="C6" s="83" t="s">
        <v>343</v>
      </c>
      <c r="D6" s="83" t="s">
        <v>344</v>
      </c>
      <c r="E6" s="83" t="s">
        <v>355</v>
      </c>
      <c r="F6" s="83" t="s">
        <v>94</v>
      </c>
      <c r="G6" s="83"/>
      <c r="H6" s="83"/>
      <c r="I6" s="283" t="s">
        <v>630</v>
      </c>
    </row>
    <row r="7" spans="1:17" ht="56.6" x14ac:dyDescent="0.35">
      <c r="A7" s="284">
        <v>2</v>
      </c>
      <c r="B7" s="146" t="s">
        <v>631</v>
      </c>
      <c r="C7" s="344" t="s">
        <v>343</v>
      </c>
      <c r="D7" s="344" t="s">
        <v>344</v>
      </c>
      <c r="E7" s="344" t="s">
        <v>360</v>
      </c>
      <c r="F7" s="54" t="s">
        <v>632</v>
      </c>
      <c r="G7" s="344"/>
      <c r="H7" s="344"/>
      <c r="I7" s="697" t="s">
        <v>633</v>
      </c>
    </row>
    <row r="8" spans="1:17" ht="28.3" x14ac:dyDescent="0.35">
      <c r="A8" s="284">
        <v>3</v>
      </c>
      <c r="B8" s="146" t="s">
        <v>634</v>
      </c>
      <c r="C8" s="344" t="s">
        <v>343</v>
      </c>
      <c r="D8" s="344" t="s">
        <v>344</v>
      </c>
      <c r="E8" s="344" t="s">
        <v>635</v>
      </c>
      <c r="F8" s="344"/>
      <c r="G8" s="344" t="s">
        <v>636</v>
      </c>
      <c r="H8" s="344"/>
      <c r="I8" s="285" t="s">
        <v>637</v>
      </c>
    </row>
    <row r="9" spans="1:17" ht="42.45" x14ac:dyDescent="0.35">
      <c r="A9" s="284">
        <v>4</v>
      </c>
      <c r="B9" s="354" t="s">
        <v>341</v>
      </c>
      <c r="C9" s="54" t="s">
        <v>343</v>
      </c>
      <c r="D9" s="54" t="s">
        <v>351</v>
      </c>
      <c r="E9" s="54" t="s">
        <v>345</v>
      </c>
      <c r="F9" s="54" t="s">
        <v>348</v>
      </c>
      <c r="G9" s="54"/>
      <c r="H9" s="54"/>
      <c r="I9" s="286" t="s">
        <v>346</v>
      </c>
    </row>
    <row r="10" spans="1:17" ht="42.45" x14ac:dyDescent="0.35">
      <c r="A10" s="284">
        <v>5</v>
      </c>
      <c r="B10" s="146" t="s">
        <v>342</v>
      </c>
      <c r="C10" s="54" t="s">
        <v>343</v>
      </c>
      <c r="D10" s="344" t="s">
        <v>351</v>
      </c>
      <c r="E10" s="344" t="s">
        <v>345</v>
      </c>
      <c r="F10" s="344"/>
      <c r="G10" s="344" t="s">
        <v>347</v>
      </c>
      <c r="H10" s="344"/>
      <c r="I10" s="285" t="s">
        <v>349</v>
      </c>
    </row>
    <row r="11" spans="1:17" ht="42.45" x14ac:dyDescent="0.35">
      <c r="A11" s="284">
        <v>6</v>
      </c>
      <c r="B11" s="146" t="s">
        <v>350</v>
      </c>
      <c r="C11" s="54" t="s">
        <v>343</v>
      </c>
      <c r="D11" s="344" t="s">
        <v>357</v>
      </c>
      <c r="E11" s="344" t="s">
        <v>345</v>
      </c>
      <c r="F11" s="344"/>
      <c r="G11" s="344"/>
      <c r="H11" s="344" t="s">
        <v>352</v>
      </c>
      <c r="I11" s="286" t="s">
        <v>353</v>
      </c>
    </row>
    <row r="12" spans="1:17" ht="28.3" x14ac:dyDescent="0.35">
      <c r="A12" s="284">
        <v>7</v>
      </c>
      <c r="B12" s="146" t="s">
        <v>354</v>
      </c>
      <c r="C12" s="344" t="s">
        <v>343</v>
      </c>
      <c r="D12" s="344" t="s">
        <v>357</v>
      </c>
      <c r="E12" s="344" t="s">
        <v>355</v>
      </c>
      <c r="F12" s="344"/>
      <c r="G12" s="344" t="s">
        <v>347</v>
      </c>
      <c r="H12" s="344"/>
      <c r="I12" s="285" t="s">
        <v>356</v>
      </c>
    </row>
    <row r="13" spans="1:17" ht="28.3" x14ac:dyDescent="0.35">
      <c r="A13" s="284">
        <v>8</v>
      </c>
      <c r="B13" s="146" t="s">
        <v>358</v>
      </c>
      <c r="C13" s="344" t="s">
        <v>343</v>
      </c>
      <c r="D13" s="344" t="s">
        <v>362</v>
      </c>
      <c r="E13" s="344" t="s">
        <v>359</v>
      </c>
      <c r="F13" s="344"/>
      <c r="G13" s="344"/>
      <c r="H13" s="344" t="s">
        <v>352</v>
      </c>
      <c r="I13" s="285" t="s">
        <v>361</v>
      </c>
    </row>
    <row r="14" spans="1:17" ht="42.45" x14ac:dyDescent="0.35">
      <c r="A14" s="284">
        <v>9</v>
      </c>
      <c r="B14" s="146" t="s">
        <v>638</v>
      </c>
      <c r="C14" s="344" t="s">
        <v>343</v>
      </c>
      <c r="D14" s="344" t="s">
        <v>362</v>
      </c>
      <c r="E14" s="344" t="s">
        <v>345</v>
      </c>
      <c r="F14" s="344"/>
      <c r="G14" s="344" t="s">
        <v>639</v>
      </c>
      <c r="H14" s="344"/>
      <c r="I14" s="285" t="s">
        <v>640</v>
      </c>
    </row>
    <row r="15" spans="1:17" ht="57.65" customHeight="1" x14ac:dyDescent="0.35">
      <c r="A15" s="284">
        <v>10</v>
      </c>
      <c r="B15" s="146" t="s">
        <v>363</v>
      </c>
      <c r="C15" s="344" t="s">
        <v>366</v>
      </c>
      <c r="D15" s="344" t="s">
        <v>344</v>
      </c>
      <c r="E15" s="344" t="s">
        <v>345</v>
      </c>
      <c r="F15" s="344" t="s">
        <v>94</v>
      </c>
      <c r="G15" s="344"/>
      <c r="H15" s="344"/>
      <c r="I15" s="285" t="s">
        <v>364</v>
      </c>
    </row>
    <row r="16" spans="1:17" ht="42" customHeight="1" x14ac:dyDescent="0.35">
      <c r="A16" s="284">
        <v>11</v>
      </c>
      <c r="B16" s="146" t="s">
        <v>365</v>
      </c>
      <c r="C16" s="344" t="s">
        <v>366</v>
      </c>
      <c r="D16" s="344" t="s">
        <v>351</v>
      </c>
      <c r="E16" s="344" t="s">
        <v>367</v>
      </c>
      <c r="F16" s="344"/>
      <c r="G16" s="344" t="s">
        <v>347</v>
      </c>
      <c r="H16" s="344"/>
      <c r="I16" s="285" t="s">
        <v>368</v>
      </c>
    </row>
    <row r="17" spans="1:9" ht="74.25" customHeight="1" thickBot="1" x14ac:dyDescent="0.4">
      <c r="A17" s="696">
        <v>12</v>
      </c>
      <c r="B17" s="288" t="s">
        <v>369</v>
      </c>
      <c r="C17" s="287" t="s">
        <v>366</v>
      </c>
      <c r="D17" s="287" t="s">
        <v>351</v>
      </c>
      <c r="E17" s="287" t="s">
        <v>370</v>
      </c>
      <c r="F17" s="287" t="s">
        <v>371</v>
      </c>
      <c r="G17" s="287"/>
      <c r="H17" s="287"/>
      <c r="I17" s="289" t="s">
        <v>372</v>
      </c>
    </row>
    <row r="19" spans="1:9" x14ac:dyDescent="0.35">
      <c r="A19" s="42" t="s">
        <v>627</v>
      </c>
      <c r="B19" s="42"/>
      <c r="C19" s="47"/>
      <c r="D19" s="47"/>
      <c r="E19" s="47"/>
      <c r="F19" s="47"/>
    </row>
    <row r="20" spans="1:9" x14ac:dyDescent="0.35">
      <c r="A20" s="47" t="s">
        <v>608</v>
      </c>
      <c r="B20" s="47" t="s">
        <v>55</v>
      </c>
      <c r="C20" s="47"/>
      <c r="D20" s="47"/>
      <c r="E20" s="47"/>
      <c r="F20" s="47"/>
    </row>
    <row r="21" spans="1:9" x14ac:dyDescent="0.35">
      <c r="A21" s="47"/>
      <c r="B21" s="47"/>
      <c r="C21" s="47"/>
      <c r="D21" s="47"/>
      <c r="E21" s="47"/>
      <c r="F21" s="47"/>
    </row>
    <row r="22" spans="1:9" x14ac:dyDescent="0.35">
      <c r="B22" s="9" t="s">
        <v>339</v>
      </c>
      <c r="F22" s="47"/>
    </row>
  </sheetData>
  <mergeCells count="12">
    <mergeCell ref="A1:I1"/>
    <mergeCell ref="F3:H3"/>
    <mergeCell ref="F4:F5"/>
    <mergeCell ref="H4:H5"/>
    <mergeCell ref="I3:I5"/>
    <mergeCell ref="A2:I2"/>
    <mergeCell ref="A3:A5"/>
    <mergeCell ref="B3:B5"/>
    <mergeCell ref="D3:D5"/>
    <mergeCell ref="E3:E5"/>
    <mergeCell ref="C3:C5"/>
    <mergeCell ref="G4:G5"/>
  </mergeCells>
  <pageMargins left="0.70866141732283472" right="0.51181102362204722"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16"/>
  <sheetViews>
    <sheetView zoomScaleNormal="100" workbookViewId="0">
      <selection activeCell="A2" sqref="A2:H11"/>
    </sheetView>
  </sheetViews>
  <sheetFormatPr defaultRowHeight="14.6" x14ac:dyDescent="0.4"/>
  <cols>
    <col min="1" max="1" width="20.69140625" customWidth="1"/>
    <col min="2" max="2" width="13" customWidth="1"/>
    <col min="3" max="3" width="13.69140625" customWidth="1"/>
    <col min="4" max="4" width="10.53515625" customWidth="1"/>
    <col min="5" max="5" width="9.69140625" customWidth="1"/>
    <col min="6" max="6" width="10.15234375" customWidth="1"/>
    <col min="7" max="7" width="9.84375" customWidth="1"/>
    <col min="8" max="8" width="11.3046875" customWidth="1"/>
  </cols>
  <sheetData>
    <row r="1" spans="1:8" x14ac:dyDescent="0.4">
      <c r="A1" s="929" t="s">
        <v>183</v>
      </c>
      <c r="B1" s="929"/>
      <c r="C1" s="929"/>
      <c r="D1" s="929"/>
      <c r="E1" s="929"/>
      <c r="F1" s="929"/>
      <c r="G1" s="929"/>
      <c r="H1" s="929"/>
    </row>
    <row r="2" spans="1:8" ht="54" customHeight="1" thickBot="1" x14ac:dyDescent="0.45">
      <c r="A2" s="864" t="s">
        <v>642</v>
      </c>
      <c r="B2" s="864"/>
      <c r="C2" s="864"/>
      <c r="D2" s="864"/>
      <c r="E2" s="864"/>
      <c r="F2" s="864"/>
      <c r="G2" s="864"/>
      <c r="H2" s="864"/>
    </row>
    <row r="3" spans="1:8" ht="22.5" customHeight="1" x14ac:dyDescent="0.4">
      <c r="A3" s="963" t="s">
        <v>100</v>
      </c>
      <c r="B3" s="963" t="s">
        <v>21</v>
      </c>
      <c r="C3" s="965"/>
      <c r="D3" s="966" t="s">
        <v>72</v>
      </c>
      <c r="E3" s="870" t="s">
        <v>24</v>
      </c>
      <c r="F3" s="966" t="s">
        <v>25</v>
      </c>
      <c r="G3" s="870" t="s">
        <v>26</v>
      </c>
      <c r="H3" s="961" t="s">
        <v>15</v>
      </c>
    </row>
    <row r="4" spans="1:8" ht="47.25" customHeight="1" thickBot="1" x14ac:dyDescent="0.45">
      <c r="A4" s="964"/>
      <c r="B4" s="361" t="s">
        <v>103</v>
      </c>
      <c r="C4" s="53" t="s">
        <v>99</v>
      </c>
      <c r="D4" s="862"/>
      <c r="E4" s="871"/>
      <c r="F4" s="862"/>
      <c r="G4" s="871"/>
      <c r="H4" s="962"/>
    </row>
    <row r="5" spans="1:8" ht="18" customHeight="1" x14ac:dyDescent="0.4">
      <c r="A5" s="290" t="s">
        <v>101</v>
      </c>
      <c r="B5" s="293">
        <f>B6+B7</f>
        <v>3</v>
      </c>
      <c r="C5" s="293">
        <f t="shared" ref="C5:H5" si="0">C6+C7</f>
        <v>2</v>
      </c>
      <c r="D5" s="293">
        <f t="shared" si="0"/>
        <v>1</v>
      </c>
      <c r="E5" s="293">
        <f t="shared" si="0"/>
        <v>3</v>
      </c>
      <c r="F5" s="293">
        <f t="shared" si="0"/>
        <v>3</v>
      </c>
      <c r="G5" s="293">
        <f t="shared" si="0"/>
        <v>3</v>
      </c>
      <c r="H5" s="293">
        <f t="shared" si="0"/>
        <v>13</v>
      </c>
    </row>
    <row r="6" spans="1:8" ht="18" customHeight="1" x14ac:dyDescent="0.4">
      <c r="A6" s="146" t="s">
        <v>75</v>
      </c>
      <c r="B6" s="146">
        <v>3</v>
      </c>
      <c r="C6" s="146">
        <v>2</v>
      </c>
      <c r="D6" s="344">
        <v>1</v>
      </c>
      <c r="E6" s="344">
        <v>3</v>
      </c>
      <c r="F6" s="344">
        <v>3</v>
      </c>
      <c r="G6" s="344">
        <v>3</v>
      </c>
      <c r="H6" s="25">
        <f>B6+D6+E6+F6+G6</f>
        <v>13</v>
      </c>
    </row>
    <row r="7" spans="1:8" x14ac:dyDescent="0.4">
      <c r="A7" s="146" t="s">
        <v>102</v>
      </c>
      <c r="B7" s="146"/>
      <c r="C7" s="146"/>
      <c r="D7" s="344"/>
      <c r="E7" s="344"/>
      <c r="F7" s="344"/>
      <c r="G7" s="344"/>
      <c r="H7" s="25"/>
    </row>
    <row r="8" spans="1:8" ht="16.5" customHeight="1" x14ac:dyDescent="0.4">
      <c r="A8" s="291" t="s">
        <v>65</v>
      </c>
      <c r="B8" s="294">
        <f>B9+B10</f>
        <v>1</v>
      </c>
      <c r="C8" s="294">
        <f t="shared" ref="C8:H8" si="1">C9+C10</f>
        <v>1</v>
      </c>
      <c r="D8" s="294">
        <f t="shared" si="1"/>
        <v>2</v>
      </c>
      <c r="E8" s="294">
        <f t="shared" si="1"/>
        <v>0</v>
      </c>
      <c r="F8" s="294">
        <f t="shared" si="1"/>
        <v>0</v>
      </c>
      <c r="G8" s="294">
        <f t="shared" si="1"/>
        <v>0</v>
      </c>
      <c r="H8" s="294">
        <f t="shared" si="1"/>
        <v>2</v>
      </c>
    </row>
    <row r="9" spans="1:8" x14ac:dyDescent="0.4">
      <c r="A9" s="146" t="s">
        <v>75</v>
      </c>
      <c r="B9" s="146">
        <v>1</v>
      </c>
      <c r="C9" s="146">
        <v>1</v>
      </c>
      <c r="D9" s="344">
        <v>2</v>
      </c>
      <c r="E9" s="344"/>
      <c r="F9" s="344"/>
      <c r="G9" s="344"/>
      <c r="H9" s="25">
        <f>D9+E9+F9+G9</f>
        <v>2</v>
      </c>
    </row>
    <row r="10" spans="1:8" x14ac:dyDescent="0.4">
      <c r="A10" s="146" t="s">
        <v>102</v>
      </c>
      <c r="B10" s="146"/>
      <c r="C10" s="146"/>
      <c r="D10" s="344"/>
      <c r="E10" s="344"/>
      <c r="F10" s="344"/>
      <c r="G10" s="344"/>
      <c r="H10" s="25"/>
    </row>
    <row r="11" spans="1:8" ht="18" customHeight="1" x14ac:dyDescent="0.4">
      <c r="A11" s="292" t="s">
        <v>105</v>
      </c>
      <c r="B11" s="295">
        <f>B5+B8</f>
        <v>4</v>
      </c>
      <c r="C11" s="295">
        <f t="shared" ref="C11:H11" si="2">C5+C8</f>
        <v>3</v>
      </c>
      <c r="D11" s="295">
        <f t="shared" si="2"/>
        <v>3</v>
      </c>
      <c r="E11" s="295">
        <f t="shared" si="2"/>
        <v>3</v>
      </c>
      <c r="F11" s="295">
        <f t="shared" si="2"/>
        <v>3</v>
      </c>
      <c r="G11" s="295">
        <f t="shared" si="2"/>
        <v>3</v>
      </c>
      <c r="H11" s="295">
        <f t="shared" si="2"/>
        <v>15</v>
      </c>
    </row>
    <row r="13" spans="1:8" x14ac:dyDescent="0.4">
      <c r="A13" s="42" t="s">
        <v>627</v>
      </c>
      <c r="B13" s="42"/>
      <c r="C13" s="47"/>
      <c r="D13" s="47"/>
    </row>
    <row r="14" spans="1:8" x14ac:dyDescent="0.4">
      <c r="A14" s="47" t="s">
        <v>608</v>
      </c>
      <c r="B14" s="47" t="s">
        <v>55</v>
      </c>
      <c r="C14" s="47"/>
      <c r="D14" s="47"/>
    </row>
    <row r="15" spans="1:8" x14ac:dyDescent="0.4">
      <c r="A15" s="47"/>
      <c r="B15" s="47"/>
      <c r="C15" s="47"/>
      <c r="D15" s="47"/>
    </row>
    <row r="16" spans="1:8" x14ac:dyDescent="0.4">
      <c r="A16" s="9"/>
      <c r="B16" s="9" t="s">
        <v>339</v>
      </c>
      <c r="C16" s="9"/>
      <c r="D16" s="9"/>
    </row>
  </sheetData>
  <mergeCells count="9">
    <mergeCell ref="A1:H1"/>
    <mergeCell ref="A2:H2"/>
    <mergeCell ref="G3:G4"/>
    <mergeCell ref="H3:H4"/>
    <mergeCell ref="A3:A4"/>
    <mergeCell ref="B3:C3"/>
    <mergeCell ref="D3:D4"/>
    <mergeCell ref="E3:E4"/>
    <mergeCell ref="F3:F4"/>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D81D1-2B54-4D13-894E-03D2A4D70B06}">
  <dimension ref="A1"/>
  <sheetViews>
    <sheetView workbookViewId="0"/>
  </sheetViews>
  <sheetFormatPr defaultRowHeight="14.6" x14ac:dyDescent="0.4"/>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0"/>
  <sheetViews>
    <sheetView workbookViewId="0">
      <selection activeCell="G17" sqref="G17"/>
    </sheetView>
  </sheetViews>
  <sheetFormatPr defaultColWidth="9.15234375" defaultRowHeight="14.15" x14ac:dyDescent="0.35"/>
  <cols>
    <col min="1" max="1" width="4" style="9" customWidth="1"/>
    <col min="2" max="2" width="14.69140625" style="9" customWidth="1"/>
    <col min="3" max="3" width="13.3828125" style="9" customWidth="1"/>
    <col min="4" max="4" width="13.84375" style="9" customWidth="1"/>
    <col min="5" max="5" width="9.84375" style="9" customWidth="1"/>
    <col min="6" max="6" width="8.84375" style="9" customWidth="1"/>
    <col min="7" max="7" width="12.15234375" style="9" customWidth="1"/>
    <col min="8" max="8" width="10.84375" style="9" customWidth="1"/>
    <col min="9" max="9" width="9.3828125" style="9" customWidth="1"/>
    <col min="10" max="10" width="9.3046875" style="9" customWidth="1"/>
    <col min="11" max="11" width="9.15234375" style="9" customWidth="1"/>
    <col min="12" max="12" width="10.15234375" style="9" customWidth="1"/>
    <col min="13" max="13" width="15" style="9" customWidth="1"/>
    <col min="14" max="14" width="15.3046875" style="9" customWidth="1"/>
    <col min="15" max="16384" width="9.15234375" style="9"/>
  </cols>
  <sheetData>
    <row r="1" spans="1:20" ht="21.75" customHeight="1" x14ac:dyDescent="0.35">
      <c r="A1" s="37"/>
      <c r="B1" s="866" t="s">
        <v>182</v>
      </c>
      <c r="C1" s="866"/>
      <c r="D1" s="866"/>
      <c r="E1" s="866"/>
      <c r="F1" s="866"/>
      <c r="G1" s="866"/>
      <c r="H1" s="866"/>
      <c r="I1" s="866"/>
      <c r="J1" s="866"/>
      <c r="K1" s="866"/>
      <c r="L1" s="866"/>
      <c r="M1" s="866"/>
      <c r="N1" s="37"/>
      <c r="O1" s="37"/>
      <c r="P1" s="37"/>
      <c r="Q1" s="37"/>
      <c r="R1" s="37"/>
      <c r="S1" s="37"/>
      <c r="T1" s="37"/>
    </row>
    <row r="2" spans="1:20" ht="24.75" customHeight="1" thickBot="1" x14ac:dyDescent="0.4">
      <c r="B2" s="869" t="s">
        <v>779</v>
      </c>
      <c r="C2" s="869"/>
      <c r="D2" s="869"/>
      <c r="E2" s="869"/>
      <c r="F2" s="869"/>
      <c r="G2" s="869"/>
      <c r="H2" s="869"/>
      <c r="I2" s="869"/>
      <c r="J2" s="869"/>
      <c r="K2" s="869"/>
      <c r="L2" s="869"/>
      <c r="M2" s="869"/>
    </row>
    <row r="3" spans="1:20" ht="31.5" customHeight="1" thickBot="1" x14ac:dyDescent="0.4">
      <c r="A3" s="870" t="s">
        <v>106</v>
      </c>
      <c r="B3" s="963" t="s">
        <v>213</v>
      </c>
      <c r="C3" s="870" t="s">
        <v>108</v>
      </c>
      <c r="D3" s="966" t="s">
        <v>206</v>
      </c>
      <c r="E3" s="870" t="s">
        <v>208</v>
      </c>
      <c r="F3" s="958" t="s">
        <v>107</v>
      </c>
      <c r="G3" s="958"/>
      <c r="H3" s="963" t="s">
        <v>209</v>
      </c>
      <c r="I3" s="870" t="s">
        <v>210</v>
      </c>
      <c r="J3" s="966" t="s">
        <v>239</v>
      </c>
      <c r="K3" s="870" t="s">
        <v>240</v>
      </c>
      <c r="L3" s="966" t="s">
        <v>211</v>
      </c>
      <c r="M3" s="967" t="s">
        <v>109</v>
      </c>
      <c r="N3" s="26"/>
      <c r="O3" s="10"/>
    </row>
    <row r="4" spans="1:20" ht="63.75" customHeight="1" thickBot="1" x14ac:dyDescent="0.4">
      <c r="A4" s="871"/>
      <c r="B4" s="964"/>
      <c r="C4" s="871"/>
      <c r="D4" s="862"/>
      <c r="E4" s="871"/>
      <c r="F4" s="125" t="s">
        <v>207</v>
      </c>
      <c r="G4" s="15" t="s">
        <v>212</v>
      </c>
      <c r="H4" s="862"/>
      <c r="I4" s="871"/>
      <c r="J4" s="862"/>
      <c r="K4" s="871"/>
      <c r="L4" s="862"/>
      <c r="M4" s="968"/>
      <c r="N4" s="27"/>
      <c r="O4" s="10"/>
    </row>
    <row r="5" spans="1:20" ht="42.9" thickBot="1" x14ac:dyDescent="0.4">
      <c r="A5" s="815">
        <v>1</v>
      </c>
      <c r="B5" s="816" t="s">
        <v>780</v>
      </c>
      <c r="C5" s="127">
        <v>130</v>
      </c>
      <c r="D5" s="129">
        <v>147</v>
      </c>
      <c r="E5" s="127">
        <v>147</v>
      </c>
      <c r="F5" s="129">
        <v>130</v>
      </c>
      <c r="G5" s="127">
        <v>17</v>
      </c>
      <c r="H5" s="129">
        <v>1505.6</v>
      </c>
      <c r="I5" s="127">
        <v>0</v>
      </c>
      <c r="J5" s="129">
        <v>113</v>
      </c>
      <c r="K5" s="127">
        <v>17</v>
      </c>
      <c r="L5" s="129">
        <v>0</v>
      </c>
      <c r="M5" s="817" t="s">
        <v>781</v>
      </c>
      <c r="N5" s="28"/>
      <c r="O5" s="7"/>
    </row>
    <row r="6" spans="1:20" ht="57" thickBot="1" x14ac:dyDescent="0.4">
      <c r="A6" s="818">
        <v>2</v>
      </c>
      <c r="B6" s="819" t="s">
        <v>782</v>
      </c>
      <c r="C6" s="820">
        <v>57</v>
      </c>
      <c r="D6" s="126">
        <v>233</v>
      </c>
      <c r="E6" s="820">
        <v>227</v>
      </c>
      <c r="F6" s="126">
        <v>57</v>
      </c>
      <c r="G6" s="820">
        <v>3</v>
      </c>
      <c r="H6" s="126">
        <v>1205.5999999999999</v>
      </c>
      <c r="I6" s="820">
        <v>2</v>
      </c>
      <c r="J6" s="126">
        <v>47</v>
      </c>
      <c r="K6" s="820">
        <v>7</v>
      </c>
      <c r="L6" s="126">
        <v>171</v>
      </c>
      <c r="M6" s="821" t="s">
        <v>783</v>
      </c>
      <c r="N6" s="28"/>
      <c r="O6" s="7"/>
    </row>
    <row r="7" spans="1:20" ht="16.5" customHeight="1" thickBot="1" x14ac:dyDescent="0.4">
      <c r="A7" s="970" t="s">
        <v>104</v>
      </c>
      <c r="B7" s="971"/>
      <c r="C7" s="822">
        <f t="shared" ref="C7:L7" si="0">SUM(C5:C6)</f>
        <v>187</v>
      </c>
      <c r="D7" s="695">
        <f t="shared" si="0"/>
        <v>380</v>
      </c>
      <c r="E7" s="822">
        <f t="shared" si="0"/>
        <v>374</v>
      </c>
      <c r="F7" s="695">
        <f t="shared" si="0"/>
        <v>187</v>
      </c>
      <c r="G7" s="822">
        <f t="shared" si="0"/>
        <v>20</v>
      </c>
      <c r="H7" s="695">
        <f t="shared" si="0"/>
        <v>2711.2</v>
      </c>
      <c r="I7" s="822">
        <f t="shared" si="0"/>
        <v>2</v>
      </c>
      <c r="J7" s="695">
        <f t="shared" si="0"/>
        <v>160</v>
      </c>
      <c r="K7" s="822">
        <f t="shared" si="0"/>
        <v>24</v>
      </c>
      <c r="L7" s="695">
        <f t="shared" si="0"/>
        <v>171</v>
      </c>
      <c r="M7" s="823"/>
      <c r="N7" s="28"/>
      <c r="O7" s="7"/>
    </row>
    <row r="8" spans="1:20" ht="15.45" x14ac:dyDescent="0.35">
      <c r="A8" s="28"/>
      <c r="B8" s="28"/>
      <c r="C8" s="28"/>
      <c r="D8" s="28"/>
      <c r="E8" s="28"/>
      <c r="F8" s="28"/>
      <c r="G8" s="28"/>
      <c r="H8" s="28"/>
      <c r="I8" s="28"/>
      <c r="J8" s="28"/>
      <c r="K8" s="28"/>
      <c r="L8" s="28"/>
      <c r="M8" s="28"/>
      <c r="N8" s="28"/>
      <c r="O8" s="7"/>
    </row>
    <row r="9" spans="1:20" ht="15.45" x14ac:dyDescent="0.35">
      <c r="A9" s="30"/>
      <c r="B9" s="969" t="s">
        <v>228</v>
      </c>
      <c r="C9" s="969"/>
      <c r="D9" s="969"/>
      <c r="N9" s="28"/>
      <c r="O9" s="7"/>
    </row>
    <row r="10" spans="1:20" x14ac:dyDescent="0.35">
      <c r="B10" s="9" t="s">
        <v>784</v>
      </c>
    </row>
  </sheetData>
  <mergeCells count="16">
    <mergeCell ref="B9:D9"/>
    <mergeCell ref="A7:B7"/>
    <mergeCell ref="A3:A4"/>
    <mergeCell ref="B3:B4"/>
    <mergeCell ref="C3:C4"/>
    <mergeCell ref="D3:D4"/>
    <mergeCell ref="B1:M1"/>
    <mergeCell ref="B2:M2"/>
    <mergeCell ref="M3:M4"/>
    <mergeCell ref="E3:E4"/>
    <mergeCell ref="F3:G3"/>
    <mergeCell ref="H3:H4"/>
    <mergeCell ref="L3:L4"/>
    <mergeCell ref="I3:I4"/>
    <mergeCell ref="J3:J4"/>
    <mergeCell ref="K3:K4"/>
  </mergeCells>
  <pageMargins left="0.31496062992125984" right="0.31496062992125984" top="0.74803149606299213" bottom="0.74803149606299213"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2"/>
  <sheetViews>
    <sheetView workbookViewId="0">
      <selection activeCell="M8" sqref="M8"/>
    </sheetView>
  </sheetViews>
  <sheetFormatPr defaultColWidth="9.15234375" defaultRowHeight="14.15" x14ac:dyDescent="0.35"/>
  <cols>
    <col min="1" max="1" width="4" style="9" customWidth="1"/>
    <col min="2" max="2" width="21.15234375" style="9" customWidth="1"/>
    <col min="3" max="10" width="10.3046875" style="9" customWidth="1"/>
    <col min="11" max="11" width="25.53515625" style="9" customWidth="1"/>
    <col min="12" max="12" width="15.3046875" style="9" customWidth="1"/>
    <col min="13" max="16384" width="9.15234375" style="9"/>
  </cols>
  <sheetData>
    <row r="1" spans="1:18" ht="21.75" customHeight="1" x14ac:dyDescent="0.35">
      <c r="A1" s="37"/>
      <c r="B1" s="866" t="s">
        <v>181</v>
      </c>
      <c r="C1" s="983"/>
      <c r="D1" s="866"/>
      <c r="E1" s="866"/>
      <c r="F1" s="866"/>
      <c r="G1" s="866"/>
      <c r="H1" s="866"/>
      <c r="I1" s="866"/>
      <c r="J1" s="866"/>
      <c r="K1" s="866"/>
      <c r="L1" s="37"/>
      <c r="M1" s="37"/>
      <c r="N1" s="37"/>
      <c r="O1" s="37"/>
      <c r="P1" s="37"/>
      <c r="Q1" s="37"/>
      <c r="R1" s="37"/>
    </row>
    <row r="2" spans="1:18" ht="24.75" customHeight="1" thickBot="1" x14ac:dyDescent="0.45">
      <c r="A2"/>
      <c r="B2" s="984" t="s">
        <v>649</v>
      </c>
      <c r="C2" s="984"/>
      <c r="D2" s="861"/>
      <c r="E2" s="861"/>
      <c r="F2" s="861"/>
      <c r="G2" s="861"/>
      <c r="H2" s="861"/>
      <c r="I2" s="861"/>
      <c r="J2" s="861"/>
      <c r="K2" s="861"/>
    </row>
    <row r="3" spans="1:18" ht="40.5" customHeight="1" thickBot="1" x14ac:dyDescent="0.4">
      <c r="A3" s="985" t="s">
        <v>92</v>
      </c>
      <c r="B3" s="987" t="s">
        <v>220</v>
      </c>
      <c r="C3" s="974" t="s">
        <v>214</v>
      </c>
      <c r="D3" s="975"/>
      <c r="E3" s="974" t="s">
        <v>216</v>
      </c>
      <c r="F3" s="975"/>
      <c r="G3" s="974" t="s">
        <v>217</v>
      </c>
      <c r="H3" s="975"/>
      <c r="I3" s="974" t="s">
        <v>218</v>
      </c>
      <c r="J3" s="975"/>
      <c r="K3" s="972" t="s">
        <v>219</v>
      </c>
      <c r="L3" s="27"/>
      <c r="M3" s="10"/>
    </row>
    <row r="4" spans="1:18" ht="26.15" thickBot="1" x14ac:dyDescent="0.4">
      <c r="A4" s="986"/>
      <c r="B4" s="988"/>
      <c r="C4" s="117" t="s">
        <v>221</v>
      </c>
      <c r="D4" s="118" t="s">
        <v>215</v>
      </c>
      <c r="E4" s="119" t="s">
        <v>221</v>
      </c>
      <c r="F4" s="120" t="s">
        <v>215</v>
      </c>
      <c r="G4" s="117" t="s">
        <v>221</v>
      </c>
      <c r="H4" s="118" t="s">
        <v>215</v>
      </c>
      <c r="I4" s="119" t="s">
        <v>221</v>
      </c>
      <c r="J4" s="118" t="s">
        <v>215</v>
      </c>
      <c r="K4" s="973"/>
      <c r="L4" s="28"/>
      <c r="M4" s="7"/>
    </row>
    <row r="5" spans="1:18" ht="39.75" customHeight="1" thickBot="1" x14ac:dyDescent="0.4">
      <c r="A5" s="870" t="s">
        <v>92</v>
      </c>
      <c r="B5" s="966" t="s">
        <v>220</v>
      </c>
      <c r="C5" s="977" t="s">
        <v>214</v>
      </c>
      <c r="D5" s="978"/>
      <c r="E5" s="977" t="s">
        <v>216</v>
      </c>
      <c r="F5" s="978"/>
      <c r="G5" s="977" t="s">
        <v>217</v>
      </c>
      <c r="H5" s="978"/>
      <c r="I5" s="977" t="s">
        <v>218</v>
      </c>
      <c r="J5" s="978"/>
      <c r="K5" s="979" t="s">
        <v>219</v>
      </c>
      <c r="L5" s="28"/>
      <c r="M5" s="7"/>
    </row>
    <row r="6" spans="1:18" ht="25.3" thickBot="1" x14ac:dyDescent="0.4">
      <c r="A6" s="960"/>
      <c r="B6" s="976"/>
      <c r="C6" s="374" t="s">
        <v>221</v>
      </c>
      <c r="D6" s="377" t="s">
        <v>215</v>
      </c>
      <c r="E6" s="698" t="s">
        <v>221</v>
      </c>
      <c r="F6" s="340" t="s">
        <v>215</v>
      </c>
      <c r="G6" s="374" t="s">
        <v>221</v>
      </c>
      <c r="H6" s="377" t="s">
        <v>215</v>
      </c>
      <c r="I6" s="698" t="s">
        <v>221</v>
      </c>
      <c r="J6" s="377" t="s">
        <v>215</v>
      </c>
      <c r="K6" s="980"/>
      <c r="L6" s="28"/>
      <c r="M6" s="7"/>
    </row>
    <row r="7" spans="1:18" ht="42.45" x14ac:dyDescent="0.35">
      <c r="A7" s="282">
        <v>1</v>
      </c>
      <c r="B7" s="699" t="s">
        <v>645</v>
      </c>
      <c r="C7" s="700"/>
      <c r="D7" s="701">
        <f>98720+182605+46183</f>
        <v>327508</v>
      </c>
      <c r="E7" s="702"/>
      <c r="F7" s="701">
        <f>4618+411418+139423</f>
        <v>555459</v>
      </c>
      <c r="G7" s="702"/>
      <c r="H7" s="701">
        <f>98720+4618+182605+37675+411418+139423+8508</f>
        <v>882967</v>
      </c>
      <c r="I7" s="701"/>
      <c r="J7" s="703">
        <v>100</v>
      </c>
      <c r="K7" s="704"/>
      <c r="L7" s="28"/>
      <c r="M7" s="7"/>
    </row>
    <row r="8" spans="1:18" ht="28.3" x14ac:dyDescent="0.35">
      <c r="A8" s="284">
        <v>2</v>
      </c>
      <c r="B8" s="362" t="s">
        <v>646</v>
      </c>
      <c r="C8" s="705"/>
      <c r="D8" s="706">
        <v>176373</v>
      </c>
      <c r="E8" s="706"/>
      <c r="F8" s="706"/>
      <c r="G8" s="706"/>
      <c r="H8" s="706">
        <v>176373</v>
      </c>
      <c r="I8" s="706"/>
      <c r="J8" s="344"/>
      <c r="K8" s="285"/>
      <c r="L8" s="28"/>
      <c r="M8" s="7"/>
    </row>
    <row r="9" spans="1:18" ht="46.5" customHeight="1" x14ac:dyDescent="0.35">
      <c r="A9" s="284">
        <v>3</v>
      </c>
      <c r="B9" s="362" t="s">
        <v>647</v>
      </c>
      <c r="C9" s="707"/>
      <c r="D9" s="706">
        <f>438749+130761+1173500+2500000</f>
        <v>4243010</v>
      </c>
      <c r="E9" s="706"/>
      <c r="F9" s="706">
        <f>240725</f>
        <v>240725</v>
      </c>
      <c r="G9" s="706"/>
      <c r="H9" s="706">
        <f>679474+130761</f>
        <v>810235</v>
      </c>
      <c r="I9" s="706"/>
      <c r="J9" s="344">
        <v>18</v>
      </c>
      <c r="K9" s="285"/>
      <c r="L9" s="29"/>
      <c r="M9" s="10"/>
    </row>
    <row r="10" spans="1:18" ht="57.75" customHeight="1" thickBot="1" x14ac:dyDescent="0.4">
      <c r="A10" s="708">
        <v>4</v>
      </c>
      <c r="B10" s="709" t="s">
        <v>648</v>
      </c>
      <c r="C10" s="710"/>
      <c r="D10" s="711"/>
      <c r="E10" s="711"/>
      <c r="F10" s="711">
        <f>475199+54901.91</f>
        <v>530100.91</v>
      </c>
      <c r="G10" s="711"/>
      <c r="H10" s="711">
        <f>475199+54901.91</f>
        <v>530100.91</v>
      </c>
      <c r="I10" s="711"/>
      <c r="J10" s="287">
        <v>100</v>
      </c>
      <c r="K10" s="289"/>
      <c r="L10" s="28"/>
      <c r="M10" s="7"/>
    </row>
    <row r="11" spans="1:18" ht="14.6" thickBot="1" x14ac:dyDescent="0.4">
      <c r="A11" s="981" t="s">
        <v>104</v>
      </c>
      <c r="B11" s="982"/>
      <c r="C11" s="712">
        <f>SUM(C7:C10)</f>
        <v>0</v>
      </c>
      <c r="D11" s="712">
        <f>SUM(D7:D10)</f>
        <v>4746891</v>
      </c>
      <c r="E11" s="712">
        <f t="shared" ref="E11:I11" si="0">SUM(E7:E10)</f>
        <v>0</v>
      </c>
      <c r="F11" s="712">
        <f t="shared" si="0"/>
        <v>1326284.9100000001</v>
      </c>
      <c r="G11" s="712">
        <f t="shared" si="0"/>
        <v>0</v>
      </c>
      <c r="H11" s="712">
        <f t="shared" si="0"/>
        <v>2399675.91</v>
      </c>
      <c r="I11" s="712">
        <f t="shared" si="0"/>
        <v>0</v>
      </c>
      <c r="J11" s="713">
        <v>38</v>
      </c>
      <c r="K11" s="714"/>
    </row>
    <row r="12" spans="1:18" ht="14.6" x14ac:dyDescent="0.4">
      <c r="A12"/>
      <c r="B12" s="858" t="s">
        <v>228</v>
      </c>
      <c r="C12" s="858"/>
      <c r="D12" t="s">
        <v>462</v>
      </c>
      <c r="E12"/>
      <c r="F12"/>
      <c r="G12"/>
      <c r="H12"/>
      <c r="I12"/>
      <c r="J12"/>
      <c r="K12"/>
    </row>
  </sheetData>
  <mergeCells count="18">
    <mergeCell ref="B1:K1"/>
    <mergeCell ref="B2:K2"/>
    <mergeCell ref="A3:A4"/>
    <mergeCell ref="B3:B4"/>
    <mergeCell ref="A5:A6"/>
    <mergeCell ref="B12:C12"/>
    <mergeCell ref="K3:K4"/>
    <mergeCell ref="E3:F3"/>
    <mergeCell ref="C3:D3"/>
    <mergeCell ref="G3:H3"/>
    <mergeCell ref="I3:J3"/>
    <mergeCell ref="B5:B6"/>
    <mergeCell ref="C5:D5"/>
    <mergeCell ref="E5:F5"/>
    <mergeCell ref="G5:H5"/>
    <mergeCell ref="I5:J5"/>
    <mergeCell ref="K5:K6"/>
    <mergeCell ref="A11:B11"/>
  </mergeCells>
  <pageMargins left="0.51181102362204722" right="0.31496062992125984"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38"/>
  <sheetViews>
    <sheetView workbookViewId="0">
      <selection activeCell="E21" sqref="E21"/>
    </sheetView>
  </sheetViews>
  <sheetFormatPr defaultRowHeight="14.6" x14ac:dyDescent="0.4"/>
  <cols>
    <col min="1" max="1" width="26.84375" customWidth="1"/>
    <col min="2" max="2" width="23" customWidth="1"/>
    <col min="3" max="3" width="17.3046875" customWidth="1"/>
    <col min="4" max="4" width="23.15234375" customWidth="1"/>
    <col min="5" max="5" width="16.84375" customWidth="1"/>
    <col min="6" max="6" width="20.69140625" customWidth="1"/>
  </cols>
  <sheetData>
    <row r="1" spans="1:6" ht="23.25" customHeight="1" x14ac:dyDescent="0.4">
      <c r="A1" s="857" t="s">
        <v>180</v>
      </c>
      <c r="B1" s="857"/>
      <c r="C1" s="857"/>
      <c r="D1" s="857"/>
      <c r="E1" s="857"/>
      <c r="F1" s="857"/>
    </row>
    <row r="2" spans="1:6" ht="19.5" customHeight="1" thickBot="1" x14ac:dyDescent="0.45">
      <c r="A2" s="989" t="s">
        <v>785</v>
      </c>
      <c r="B2" s="989"/>
      <c r="C2" s="989"/>
      <c r="D2" s="989"/>
      <c r="E2" s="989"/>
      <c r="F2" s="989"/>
    </row>
    <row r="3" spans="1:6" ht="63.75" customHeight="1" x14ac:dyDescent="0.4">
      <c r="A3" s="824" t="s">
        <v>786</v>
      </c>
      <c r="B3" s="825" t="s">
        <v>157</v>
      </c>
      <c r="C3" s="825" t="s">
        <v>110</v>
      </c>
      <c r="D3" s="825" t="s">
        <v>111</v>
      </c>
      <c r="E3" s="825" t="s">
        <v>197</v>
      </c>
      <c r="F3" s="825" t="s">
        <v>112</v>
      </c>
    </row>
    <row r="4" spans="1:6" ht="42.45" x14ac:dyDescent="0.4">
      <c r="A4" s="826">
        <v>1</v>
      </c>
      <c r="B4" s="826" t="s">
        <v>787</v>
      </c>
      <c r="C4" s="826" t="s">
        <v>463</v>
      </c>
      <c r="D4" s="826" t="s">
        <v>788</v>
      </c>
      <c r="E4" s="826" t="s">
        <v>789</v>
      </c>
      <c r="F4" s="826" t="s">
        <v>790</v>
      </c>
    </row>
    <row r="5" spans="1:6" ht="70.75" x14ac:dyDescent="0.4">
      <c r="A5" s="826"/>
      <c r="B5" s="826"/>
      <c r="C5" s="826"/>
      <c r="D5" s="826" t="s">
        <v>791</v>
      </c>
      <c r="E5" s="826" t="s">
        <v>792</v>
      </c>
      <c r="F5" s="826" t="s">
        <v>793</v>
      </c>
    </row>
    <row r="6" spans="1:6" ht="56.6" x14ac:dyDescent="0.4">
      <c r="A6" s="826"/>
      <c r="B6" s="826"/>
      <c r="C6" s="826"/>
      <c r="D6" s="826" t="s">
        <v>794</v>
      </c>
      <c r="E6" s="826" t="s">
        <v>795</v>
      </c>
      <c r="F6" s="826" t="s">
        <v>796</v>
      </c>
    </row>
    <row r="7" spans="1:6" ht="77.150000000000006" x14ac:dyDescent="0.4">
      <c r="A7" s="826"/>
      <c r="B7" s="826"/>
      <c r="C7" s="826"/>
      <c r="D7" s="827" t="s">
        <v>797</v>
      </c>
      <c r="E7" s="826" t="s">
        <v>798</v>
      </c>
      <c r="F7" s="826" t="s">
        <v>799</v>
      </c>
    </row>
    <row r="8" spans="1:6" ht="46.3" x14ac:dyDescent="0.4">
      <c r="A8" s="826"/>
      <c r="B8" s="826"/>
      <c r="C8" s="826"/>
      <c r="D8" s="827" t="s">
        <v>800</v>
      </c>
      <c r="E8" s="826" t="s">
        <v>801</v>
      </c>
      <c r="F8" s="826" t="s">
        <v>802</v>
      </c>
    </row>
    <row r="9" spans="1:6" ht="99" x14ac:dyDescent="0.4">
      <c r="A9" s="826"/>
      <c r="B9" s="826"/>
      <c r="C9" s="826"/>
      <c r="D9" s="826" t="s">
        <v>803</v>
      </c>
      <c r="E9" s="826" t="s">
        <v>804</v>
      </c>
      <c r="F9" s="826" t="s">
        <v>805</v>
      </c>
    </row>
    <row r="10" spans="1:6" ht="99" x14ac:dyDescent="0.4">
      <c r="A10" s="826"/>
      <c r="B10" s="826"/>
      <c r="C10" s="826"/>
      <c r="D10" s="826" t="s">
        <v>806</v>
      </c>
      <c r="E10" s="826" t="s">
        <v>807</v>
      </c>
      <c r="F10" s="826" t="s">
        <v>808</v>
      </c>
    </row>
    <row r="11" spans="1:6" ht="70.75" x14ac:dyDescent="0.4">
      <c r="A11" s="826"/>
      <c r="B11" s="826"/>
      <c r="C11" s="826"/>
      <c r="D11" s="826" t="s">
        <v>809</v>
      </c>
      <c r="E11" s="826" t="s">
        <v>810</v>
      </c>
      <c r="F11" s="826" t="s">
        <v>811</v>
      </c>
    </row>
    <row r="12" spans="1:6" ht="42.45" x14ac:dyDescent="0.4">
      <c r="A12" s="826"/>
      <c r="B12" s="826"/>
      <c r="C12" s="826"/>
      <c r="D12" s="826" t="s">
        <v>812</v>
      </c>
      <c r="E12" s="826" t="s">
        <v>813</v>
      </c>
      <c r="F12" s="826" t="s">
        <v>814</v>
      </c>
    </row>
    <row r="13" spans="1:6" ht="84.9" x14ac:dyDescent="0.4">
      <c r="A13" s="828"/>
      <c r="B13" s="826"/>
      <c r="C13" s="826"/>
      <c r="D13" s="826" t="s">
        <v>815</v>
      </c>
      <c r="E13" s="826" t="s">
        <v>816</v>
      </c>
      <c r="F13" s="826" t="s">
        <v>817</v>
      </c>
    </row>
    <row r="14" spans="1:6" ht="42.45" x14ac:dyDescent="0.4">
      <c r="A14" s="826"/>
      <c r="B14" s="826"/>
      <c r="C14" s="826"/>
      <c r="D14" s="826" t="s">
        <v>818</v>
      </c>
      <c r="E14" s="826" t="s">
        <v>819</v>
      </c>
      <c r="F14" s="826" t="s">
        <v>820</v>
      </c>
    </row>
    <row r="15" spans="1:6" ht="70.75" x14ac:dyDescent="0.4">
      <c r="A15" s="826"/>
      <c r="B15" s="826"/>
      <c r="C15" s="826"/>
      <c r="D15" s="826" t="s">
        <v>821</v>
      </c>
      <c r="E15" s="826"/>
      <c r="F15" s="826"/>
    </row>
    <row r="16" spans="1:6" x14ac:dyDescent="0.4">
      <c r="A16" s="829" t="s">
        <v>228</v>
      </c>
      <c r="B16" s="829" t="s">
        <v>822</v>
      </c>
      <c r="C16" s="829"/>
      <c r="D16" s="829"/>
      <c r="E16" s="829"/>
    </row>
    <row r="17" spans="4:6" x14ac:dyDescent="0.4">
      <c r="D17" s="1"/>
      <c r="F17" s="121"/>
    </row>
    <row r="18" spans="4:6" x14ac:dyDescent="0.4">
      <c r="F18" s="122"/>
    </row>
    <row r="19" spans="4:6" x14ac:dyDescent="0.4">
      <c r="D19" s="1"/>
      <c r="F19" s="121"/>
    </row>
    <row r="20" spans="4:6" x14ac:dyDescent="0.4">
      <c r="F20" s="121"/>
    </row>
    <row r="21" spans="4:6" x14ac:dyDescent="0.4">
      <c r="F21" s="121"/>
    </row>
    <row r="22" spans="4:6" x14ac:dyDescent="0.4">
      <c r="F22" s="121"/>
    </row>
    <row r="23" spans="4:6" x14ac:dyDescent="0.4">
      <c r="F23" s="121"/>
    </row>
    <row r="24" spans="4:6" ht="15.9" x14ac:dyDescent="0.45">
      <c r="D24" s="123"/>
      <c r="F24" s="121"/>
    </row>
    <row r="25" spans="4:6" x14ac:dyDescent="0.4">
      <c r="F25" s="121"/>
    </row>
    <row r="26" spans="4:6" x14ac:dyDescent="0.4">
      <c r="F26" s="121"/>
    </row>
    <row r="27" spans="4:6" x14ac:dyDescent="0.4">
      <c r="F27" s="121"/>
    </row>
    <row r="28" spans="4:6" x14ac:dyDescent="0.4">
      <c r="F28" s="121"/>
    </row>
    <row r="29" spans="4:6" x14ac:dyDescent="0.4">
      <c r="D29" s="1"/>
      <c r="F29" s="121"/>
    </row>
    <row r="30" spans="4:6" x14ac:dyDescent="0.4">
      <c r="F30" s="121"/>
    </row>
    <row r="31" spans="4:6" x14ac:dyDescent="0.4">
      <c r="F31" s="121"/>
    </row>
    <row r="32" spans="4:6" x14ac:dyDescent="0.4">
      <c r="F32" s="121"/>
    </row>
    <row r="33" spans="1:6" x14ac:dyDescent="0.4">
      <c r="F33" s="121"/>
    </row>
    <row r="34" spans="1:6" x14ac:dyDescent="0.4">
      <c r="F34" s="121"/>
    </row>
    <row r="35" spans="1:6" x14ac:dyDescent="0.4">
      <c r="F35" s="121"/>
    </row>
    <row r="36" spans="1:6" x14ac:dyDescent="0.4">
      <c r="F36" s="121"/>
    </row>
    <row r="37" spans="1:6" x14ac:dyDescent="0.4">
      <c r="A37" s="116"/>
      <c r="F37" s="121"/>
    </row>
    <row r="38" spans="1:6" x14ac:dyDescent="0.4">
      <c r="A38" s="116"/>
      <c r="F38" s="121"/>
    </row>
  </sheetData>
  <mergeCells count="2">
    <mergeCell ref="A1:F1"/>
    <mergeCell ref="A2:F2"/>
  </mergeCells>
  <pageMargins left="0.7" right="0.7" top="0.75" bottom="0.75" header="0.3" footer="0.3"/>
  <pageSetup paperSize="9"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34"/>
  <sheetViews>
    <sheetView zoomScaleNormal="100" workbookViewId="0">
      <selection activeCell="W26" sqref="A2:W26"/>
    </sheetView>
  </sheetViews>
  <sheetFormatPr defaultColWidth="9.15234375" defaultRowHeight="12.9" x14ac:dyDescent="0.35"/>
  <cols>
    <col min="1" max="1" width="19.15234375" style="47" customWidth="1"/>
    <col min="2" max="2" width="6.15234375" style="47" customWidth="1"/>
    <col min="3" max="3" width="6.3046875" style="47" customWidth="1"/>
    <col min="4" max="4" width="5.84375" style="47" customWidth="1"/>
    <col min="5" max="5" width="6.3046875" style="47" customWidth="1"/>
    <col min="6" max="6" width="7" style="47" customWidth="1"/>
    <col min="7" max="7" width="9" style="47" customWidth="1"/>
    <col min="8" max="8" width="7.3046875" style="47" customWidth="1"/>
    <col min="9" max="9" width="7.84375" style="47" customWidth="1"/>
    <col min="10" max="10" width="8.3828125" style="47" customWidth="1"/>
    <col min="11" max="11" width="6" style="47" customWidth="1"/>
    <col min="12" max="12" width="6.69140625" style="47" customWidth="1"/>
    <col min="13" max="13" width="6.84375" style="47" customWidth="1"/>
    <col min="14" max="14" width="7.84375" style="47" customWidth="1"/>
    <col min="15" max="15" width="8.3828125" style="47" customWidth="1"/>
    <col min="16" max="16" width="7" style="47" customWidth="1"/>
    <col min="17" max="17" width="8.15234375" style="47" customWidth="1"/>
    <col min="18" max="16384" width="9.15234375" style="47"/>
  </cols>
  <sheetData>
    <row r="1" spans="1:23" ht="13.5" customHeight="1" thickBot="1" x14ac:dyDescent="0.4">
      <c r="A1" s="990" t="s">
        <v>179</v>
      </c>
      <c r="B1" s="990"/>
      <c r="C1" s="990"/>
      <c r="D1" s="990"/>
      <c r="E1" s="990"/>
      <c r="F1" s="990"/>
      <c r="G1" s="990"/>
      <c r="H1" s="990"/>
      <c r="I1" s="990"/>
      <c r="J1" s="990"/>
      <c r="K1" s="990"/>
      <c r="L1" s="990"/>
      <c r="M1" s="990"/>
      <c r="N1" s="990"/>
      <c r="O1" s="990"/>
      <c r="P1" s="990"/>
      <c r="Q1" s="990"/>
    </row>
    <row r="2" spans="1:23" ht="15" customHeight="1" thickBot="1" x14ac:dyDescent="0.4">
      <c r="A2" s="991" t="s">
        <v>650</v>
      </c>
      <c r="B2" s="992"/>
      <c r="C2" s="992"/>
      <c r="D2" s="992"/>
      <c r="E2" s="992"/>
      <c r="F2" s="992"/>
      <c r="G2" s="992"/>
      <c r="H2" s="992"/>
      <c r="I2" s="992"/>
      <c r="J2" s="992"/>
      <c r="K2" s="992"/>
      <c r="L2" s="992"/>
      <c r="M2" s="992"/>
      <c r="N2" s="992"/>
      <c r="O2" s="992"/>
      <c r="P2" s="992"/>
      <c r="Q2" s="992"/>
      <c r="R2" s="992"/>
      <c r="S2" s="992"/>
      <c r="T2" s="992"/>
      <c r="U2" s="992"/>
      <c r="V2" s="992"/>
      <c r="W2" s="993"/>
    </row>
    <row r="3" spans="1:23" ht="39.75" customHeight="1" thickBot="1" x14ac:dyDescent="0.4">
      <c r="A3" s="1011" t="s">
        <v>113</v>
      </c>
      <c r="B3" s="1014" t="s">
        <v>198</v>
      </c>
      <c r="C3" s="1017" t="s">
        <v>450</v>
      </c>
      <c r="D3" s="1018" t="s">
        <v>114</v>
      </c>
      <c r="E3" s="911" t="s">
        <v>199</v>
      </c>
      <c r="F3" s="894"/>
      <c r="G3" s="894"/>
      <c r="H3" s="894"/>
      <c r="I3" s="894"/>
      <c r="J3" s="909"/>
      <c r="K3" s="1021" t="s">
        <v>236</v>
      </c>
      <c r="L3" s="994" t="s">
        <v>115</v>
      </c>
      <c r="M3" s="995"/>
      <c r="N3" s="995"/>
      <c r="O3" s="995"/>
      <c r="P3" s="995"/>
      <c r="Q3" s="995"/>
      <c r="R3" s="995"/>
      <c r="S3" s="995"/>
      <c r="T3" s="995"/>
      <c r="U3" s="995"/>
      <c r="V3" s="995"/>
      <c r="W3" s="996"/>
    </row>
    <row r="4" spans="1:23" ht="18.75" customHeight="1" thickBot="1" x14ac:dyDescent="0.4">
      <c r="A4" s="1012"/>
      <c r="B4" s="1015"/>
      <c r="C4" s="1015"/>
      <c r="D4" s="1019"/>
      <c r="E4" s="997" t="s">
        <v>451</v>
      </c>
      <c r="F4" s="997" t="s">
        <v>651</v>
      </c>
      <c r="G4" s="999" t="s">
        <v>235</v>
      </c>
      <c r="H4" s="999"/>
      <c r="I4" s="999"/>
      <c r="J4" s="999"/>
      <c r="K4" s="1022"/>
      <c r="L4" s="994" t="s">
        <v>116</v>
      </c>
      <c r="M4" s="995"/>
      <c r="N4" s="995"/>
      <c r="O4" s="996"/>
      <c r="P4" s="1000" t="s">
        <v>200</v>
      </c>
      <c r="Q4" s="1002" t="s">
        <v>652</v>
      </c>
      <c r="R4" s="994" t="s">
        <v>117</v>
      </c>
      <c r="S4" s="995"/>
      <c r="T4" s="995"/>
      <c r="U4" s="996"/>
      <c r="V4" s="1000" t="s">
        <v>201</v>
      </c>
      <c r="W4" s="1002" t="s">
        <v>653</v>
      </c>
    </row>
    <row r="5" spans="1:23" ht="78.75" customHeight="1" thickBot="1" x14ac:dyDescent="0.4">
      <c r="A5" s="1013"/>
      <c r="B5" s="1016"/>
      <c r="C5" s="1016"/>
      <c r="D5" s="1020"/>
      <c r="E5" s="998"/>
      <c r="F5" s="998"/>
      <c r="G5" s="365" t="s">
        <v>452</v>
      </c>
      <c r="H5" s="365" t="s">
        <v>453</v>
      </c>
      <c r="I5" s="365" t="s">
        <v>454</v>
      </c>
      <c r="J5" s="365" t="s">
        <v>455</v>
      </c>
      <c r="K5" s="1023"/>
      <c r="L5" s="364" t="s">
        <v>158</v>
      </c>
      <c r="M5" s="367" t="s">
        <v>159</v>
      </c>
      <c r="N5" s="364" t="s">
        <v>118</v>
      </c>
      <c r="O5" s="367" t="s">
        <v>119</v>
      </c>
      <c r="P5" s="1001"/>
      <c r="Q5" s="1003"/>
      <c r="R5" s="364" t="s">
        <v>160</v>
      </c>
      <c r="S5" s="364" t="s">
        <v>120</v>
      </c>
      <c r="T5" s="364" t="s">
        <v>161</v>
      </c>
      <c r="U5" s="367" t="s">
        <v>119</v>
      </c>
      <c r="V5" s="1001"/>
      <c r="W5" s="1003"/>
    </row>
    <row r="6" spans="1:23" ht="15.75" customHeight="1" thickBot="1" x14ac:dyDescent="0.4">
      <c r="A6" s="1024" t="s">
        <v>121</v>
      </c>
      <c r="B6" s="1025"/>
      <c r="C6" s="1025"/>
      <c r="D6" s="1025"/>
      <c r="E6" s="1025"/>
      <c r="F6" s="1025"/>
      <c r="G6" s="1025"/>
      <c r="H6" s="1025"/>
      <c r="I6" s="1025"/>
      <c r="J6" s="1025"/>
      <c r="K6" s="1025"/>
      <c r="L6" s="1025"/>
      <c r="M6" s="1025"/>
      <c r="N6" s="1025"/>
      <c r="O6" s="1025"/>
      <c r="P6" s="1025"/>
      <c r="Q6" s="1025"/>
      <c r="R6" s="1025"/>
      <c r="S6" s="1025"/>
      <c r="T6" s="1025"/>
      <c r="U6" s="1025"/>
      <c r="V6" s="1025"/>
      <c r="W6" s="1026"/>
    </row>
    <row r="7" spans="1:23" x14ac:dyDescent="0.35">
      <c r="A7" s="715" t="s">
        <v>122</v>
      </c>
      <c r="B7" s="716" t="s">
        <v>654</v>
      </c>
      <c r="C7" s="717" t="s">
        <v>655</v>
      </c>
      <c r="D7" s="716" t="s">
        <v>656</v>
      </c>
      <c r="E7" s="716" t="s">
        <v>654</v>
      </c>
      <c r="F7" s="717" t="s">
        <v>655</v>
      </c>
      <c r="G7" s="716" t="s">
        <v>657</v>
      </c>
      <c r="H7" s="717" t="s">
        <v>658</v>
      </c>
      <c r="I7" s="716" t="s">
        <v>659</v>
      </c>
      <c r="J7" s="717" t="s">
        <v>660</v>
      </c>
      <c r="K7" s="717" t="s">
        <v>661</v>
      </c>
      <c r="L7" s="717" t="s">
        <v>662</v>
      </c>
      <c r="M7" s="717">
        <v>0</v>
      </c>
      <c r="N7" s="717">
        <v>0</v>
      </c>
      <c r="O7" s="717" t="s">
        <v>663</v>
      </c>
      <c r="P7" s="716" t="s">
        <v>664</v>
      </c>
      <c r="Q7" s="717" t="s">
        <v>665</v>
      </c>
      <c r="R7" s="717">
        <v>0</v>
      </c>
      <c r="S7" s="717">
        <v>0</v>
      </c>
      <c r="T7" s="717">
        <v>0</v>
      </c>
      <c r="U7" s="717" t="s">
        <v>666</v>
      </c>
      <c r="V7" s="718">
        <v>0</v>
      </c>
      <c r="W7" s="719" t="s">
        <v>667</v>
      </c>
    </row>
    <row r="8" spans="1:23" x14ac:dyDescent="0.35">
      <c r="A8" s="720" t="s">
        <v>123</v>
      </c>
      <c r="B8" s="721" t="s">
        <v>465</v>
      </c>
      <c r="C8" s="722" t="s">
        <v>465</v>
      </c>
      <c r="D8" s="721" t="s">
        <v>465</v>
      </c>
      <c r="E8" s="721" t="s">
        <v>465</v>
      </c>
      <c r="F8" s="722" t="s">
        <v>465</v>
      </c>
      <c r="G8" s="721" t="s">
        <v>465</v>
      </c>
      <c r="H8" s="722" t="s">
        <v>465</v>
      </c>
      <c r="I8" s="721" t="s">
        <v>465</v>
      </c>
      <c r="J8" s="722" t="s">
        <v>465</v>
      </c>
      <c r="K8" s="722" t="s">
        <v>465</v>
      </c>
      <c r="L8" s="722" t="s">
        <v>465</v>
      </c>
      <c r="M8" s="722" t="s">
        <v>465</v>
      </c>
      <c r="N8" s="722" t="s">
        <v>465</v>
      </c>
      <c r="O8" s="722" t="s">
        <v>465</v>
      </c>
      <c r="P8" s="721" t="s">
        <v>465</v>
      </c>
      <c r="Q8" s="722" t="s">
        <v>465</v>
      </c>
      <c r="R8" s="722" t="s">
        <v>465</v>
      </c>
      <c r="S8" s="722" t="s">
        <v>465</v>
      </c>
      <c r="T8" s="722" t="s">
        <v>465</v>
      </c>
      <c r="U8" s="722" t="s">
        <v>465</v>
      </c>
      <c r="V8" s="721" t="s">
        <v>465</v>
      </c>
      <c r="W8" s="723" t="s">
        <v>465</v>
      </c>
    </row>
    <row r="9" spans="1:23" x14ac:dyDescent="0.35">
      <c r="A9" s="720" t="s">
        <v>124</v>
      </c>
      <c r="B9" s="721" t="s">
        <v>668</v>
      </c>
      <c r="C9" s="722" t="s">
        <v>669</v>
      </c>
      <c r="D9" s="721" t="s">
        <v>670</v>
      </c>
      <c r="E9" s="721" t="s">
        <v>668</v>
      </c>
      <c r="F9" s="722" t="s">
        <v>669</v>
      </c>
      <c r="G9" s="721" t="s">
        <v>671</v>
      </c>
      <c r="H9" s="722" t="s">
        <v>672</v>
      </c>
      <c r="I9" s="721" t="s">
        <v>673</v>
      </c>
      <c r="J9" s="722" t="s">
        <v>674</v>
      </c>
      <c r="K9" s="722" t="s">
        <v>675</v>
      </c>
      <c r="L9" s="722" t="s">
        <v>662</v>
      </c>
      <c r="M9" s="722">
        <v>0</v>
      </c>
      <c r="N9" s="722">
        <v>0</v>
      </c>
      <c r="O9" s="722" t="s">
        <v>676</v>
      </c>
      <c r="P9" s="721" t="s">
        <v>677</v>
      </c>
      <c r="Q9" s="722" t="s">
        <v>678</v>
      </c>
      <c r="R9" s="722" t="s">
        <v>662</v>
      </c>
      <c r="S9" s="722">
        <v>0</v>
      </c>
      <c r="T9" s="722">
        <v>0</v>
      </c>
      <c r="U9" s="722" t="s">
        <v>679</v>
      </c>
      <c r="V9" s="724">
        <v>0</v>
      </c>
      <c r="W9" s="723" t="s">
        <v>680</v>
      </c>
    </row>
    <row r="10" spans="1:23" x14ac:dyDescent="0.35">
      <c r="A10" s="720" t="s">
        <v>125</v>
      </c>
      <c r="B10" s="721" t="s">
        <v>681</v>
      </c>
      <c r="C10" s="722" t="s">
        <v>682</v>
      </c>
      <c r="D10" s="721" t="s">
        <v>683</v>
      </c>
      <c r="E10" s="721" t="s">
        <v>681</v>
      </c>
      <c r="F10" s="722" t="s">
        <v>682</v>
      </c>
      <c r="G10" s="721" t="s">
        <v>681</v>
      </c>
      <c r="H10" s="722" t="s">
        <v>682</v>
      </c>
      <c r="I10" s="721">
        <v>0</v>
      </c>
      <c r="J10" s="722">
        <v>0</v>
      </c>
      <c r="K10" s="722" t="s">
        <v>662</v>
      </c>
      <c r="L10" s="722">
        <v>0</v>
      </c>
      <c r="M10" s="722">
        <v>0</v>
      </c>
      <c r="N10" s="722">
        <v>0</v>
      </c>
      <c r="O10" s="722" t="s">
        <v>684</v>
      </c>
      <c r="P10" s="721" t="s">
        <v>685</v>
      </c>
      <c r="Q10" s="722">
        <v>0</v>
      </c>
      <c r="R10" s="722">
        <v>0</v>
      </c>
      <c r="S10" s="722">
        <v>0</v>
      </c>
      <c r="T10" s="722">
        <v>0</v>
      </c>
      <c r="U10" s="722" t="s">
        <v>662</v>
      </c>
      <c r="V10" s="724">
        <v>0</v>
      </c>
      <c r="W10" s="723" t="s">
        <v>682</v>
      </c>
    </row>
    <row r="11" spans="1:23" ht="13.3" thickBot="1" x14ac:dyDescent="0.4">
      <c r="A11" s="725" t="s">
        <v>126</v>
      </c>
      <c r="B11" s="726" t="s">
        <v>465</v>
      </c>
      <c r="C11" s="727" t="s">
        <v>465</v>
      </c>
      <c r="D11" s="726" t="s">
        <v>465</v>
      </c>
      <c r="E11" s="726" t="s">
        <v>465</v>
      </c>
      <c r="F11" s="727" t="s">
        <v>465</v>
      </c>
      <c r="G11" s="726" t="s">
        <v>465</v>
      </c>
      <c r="H11" s="727" t="s">
        <v>465</v>
      </c>
      <c r="I11" s="726" t="s">
        <v>465</v>
      </c>
      <c r="J11" s="727" t="s">
        <v>465</v>
      </c>
      <c r="K11" s="727" t="s">
        <v>465</v>
      </c>
      <c r="L11" s="727" t="s">
        <v>465</v>
      </c>
      <c r="M11" s="727" t="s">
        <v>465</v>
      </c>
      <c r="N11" s="727" t="s">
        <v>465</v>
      </c>
      <c r="O11" s="727" t="s">
        <v>465</v>
      </c>
      <c r="P11" s="726" t="s">
        <v>465</v>
      </c>
      <c r="Q11" s="727" t="s">
        <v>465</v>
      </c>
      <c r="R11" s="727" t="s">
        <v>465</v>
      </c>
      <c r="S11" s="727" t="s">
        <v>465</v>
      </c>
      <c r="T11" s="727" t="s">
        <v>465</v>
      </c>
      <c r="U11" s="727" t="s">
        <v>465</v>
      </c>
      <c r="V11" s="726" t="s">
        <v>465</v>
      </c>
      <c r="W11" s="728" t="s">
        <v>465</v>
      </c>
    </row>
    <row r="12" spans="1:23" ht="13.3" thickBot="1" x14ac:dyDescent="0.4">
      <c r="A12" s="1004" t="s">
        <v>127</v>
      </c>
      <c r="B12" s="1005"/>
      <c r="C12" s="1005"/>
      <c r="D12" s="1005"/>
      <c r="E12" s="1005"/>
      <c r="F12" s="1005"/>
      <c r="G12" s="1005"/>
      <c r="H12" s="1005"/>
      <c r="I12" s="1005"/>
      <c r="J12" s="1005"/>
      <c r="K12" s="1005"/>
      <c r="L12" s="1005"/>
      <c r="M12" s="1005"/>
      <c r="N12" s="1005"/>
      <c r="O12" s="1005"/>
      <c r="P12" s="1005"/>
      <c r="Q12" s="1005"/>
      <c r="R12" s="1005"/>
      <c r="S12" s="1005"/>
      <c r="T12" s="1005"/>
      <c r="U12" s="1005"/>
      <c r="V12" s="1005"/>
      <c r="W12" s="1006"/>
    </row>
    <row r="13" spans="1:23" x14ac:dyDescent="0.35">
      <c r="A13" s="715" t="s">
        <v>128</v>
      </c>
      <c r="B13" s="716" t="s">
        <v>686</v>
      </c>
      <c r="C13" s="717" t="s">
        <v>687</v>
      </c>
      <c r="D13" s="716" t="s">
        <v>688</v>
      </c>
      <c r="E13" s="716" t="s">
        <v>686</v>
      </c>
      <c r="F13" s="717" t="s">
        <v>687</v>
      </c>
      <c r="G13" s="716" t="s">
        <v>689</v>
      </c>
      <c r="H13" s="717" t="s">
        <v>690</v>
      </c>
      <c r="I13" s="716" t="s">
        <v>691</v>
      </c>
      <c r="J13" s="717" t="s">
        <v>692</v>
      </c>
      <c r="K13" s="717" t="s">
        <v>693</v>
      </c>
      <c r="L13" s="717" t="s">
        <v>694</v>
      </c>
      <c r="M13" s="717">
        <v>0</v>
      </c>
      <c r="N13" s="717">
        <v>0</v>
      </c>
      <c r="O13" s="717" t="s">
        <v>695</v>
      </c>
      <c r="P13" s="716" t="s">
        <v>696</v>
      </c>
      <c r="Q13" s="717" t="s">
        <v>697</v>
      </c>
      <c r="R13" s="717" t="s">
        <v>693</v>
      </c>
      <c r="S13" s="717">
        <v>0</v>
      </c>
      <c r="T13" s="717">
        <v>0</v>
      </c>
      <c r="U13" s="717" t="s">
        <v>698</v>
      </c>
      <c r="V13" s="718">
        <v>0</v>
      </c>
      <c r="W13" s="719" t="s">
        <v>699</v>
      </c>
    </row>
    <row r="14" spans="1:23" x14ac:dyDescent="0.35">
      <c r="A14" s="720" t="s">
        <v>129</v>
      </c>
      <c r="B14" s="721" t="s">
        <v>700</v>
      </c>
      <c r="C14" s="722" t="s">
        <v>701</v>
      </c>
      <c r="D14" s="721" t="s">
        <v>702</v>
      </c>
      <c r="E14" s="721" t="s">
        <v>700</v>
      </c>
      <c r="F14" s="722" t="s">
        <v>701</v>
      </c>
      <c r="G14" s="721" t="s">
        <v>703</v>
      </c>
      <c r="H14" s="722" t="s">
        <v>704</v>
      </c>
      <c r="I14" s="721" t="s">
        <v>673</v>
      </c>
      <c r="J14" s="722" t="s">
        <v>705</v>
      </c>
      <c r="K14" s="722" t="s">
        <v>706</v>
      </c>
      <c r="L14" s="722">
        <v>0</v>
      </c>
      <c r="M14" s="722" t="s">
        <v>707</v>
      </c>
      <c r="N14" s="722" t="s">
        <v>675</v>
      </c>
      <c r="O14" s="722">
        <v>0</v>
      </c>
      <c r="P14" s="721" t="s">
        <v>708</v>
      </c>
      <c r="Q14" s="722" t="s">
        <v>709</v>
      </c>
      <c r="R14" s="722" t="s">
        <v>706</v>
      </c>
      <c r="S14" s="722" t="s">
        <v>684</v>
      </c>
      <c r="T14" s="722" t="s">
        <v>710</v>
      </c>
      <c r="U14" s="722">
        <v>0</v>
      </c>
      <c r="V14" s="724">
        <v>0</v>
      </c>
      <c r="W14" s="723" t="s">
        <v>711</v>
      </c>
    </row>
    <row r="15" spans="1:23" ht="13.3" thickBot="1" x14ac:dyDescent="0.4">
      <c r="A15" s="725" t="s">
        <v>130</v>
      </c>
      <c r="B15" s="726" t="s">
        <v>712</v>
      </c>
      <c r="C15" s="727" t="s">
        <v>713</v>
      </c>
      <c r="D15" s="726" t="s">
        <v>714</v>
      </c>
      <c r="E15" s="726" t="s">
        <v>712</v>
      </c>
      <c r="F15" s="727">
        <v>1529</v>
      </c>
      <c r="G15" s="726">
        <v>25.35</v>
      </c>
      <c r="H15" s="727" t="s">
        <v>715</v>
      </c>
      <c r="I15" s="726" t="s">
        <v>716</v>
      </c>
      <c r="J15" s="727" t="s">
        <v>717</v>
      </c>
      <c r="K15" s="727">
        <v>0</v>
      </c>
      <c r="L15" s="727">
        <v>0</v>
      </c>
      <c r="M15" s="727" t="s">
        <v>675</v>
      </c>
      <c r="N15" s="727" t="s">
        <v>707</v>
      </c>
      <c r="O15" s="727">
        <v>0</v>
      </c>
      <c r="P15" s="726" t="s">
        <v>718</v>
      </c>
      <c r="Q15" s="727" t="s">
        <v>719</v>
      </c>
      <c r="R15" s="727">
        <v>0</v>
      </c>
      <c r="S15" s="727" t="s">
        <v>706</v>
      </c>
      <c r="T15" s="727" t="s">
        <v>706</v>
      </c>
      <c r="U15" s="727">
        <v>0</v>
      </c>
      <c r="V15" s="729">
        <v>0</v>
      </c>
      <c r="W15" s="728" t="s">
        <v>720</v>
      </c>
    </row>
    <row r="16" spans="1:23" ht="13.3" thickBot="1" x14ac:dyDescent="0.4">
      <c r="A16" s="1007" t="s">
        <v>131</v>
      </c>
      <c r="B16" s="1008"/>
      <c r="C16" s="1008"/>
      <c r="D16" s="1008"/>
      <c r="E16" s="1008"/>
      <c r="F16" s="1008"/>
      <c r="G16" s="1008"/>
      <c r="H16" s="1008"/>
      <c r="I16" s="1008"/>
      <c r="J16" s="1008"/>
      <c r="K16" s="1008"/>
      <c r="L16" s="1008"/>
      <c r="M16" s="1008"/>
      <c r="N16" s="1008"/>
      <c r="O16" s="1008"/>
      <c r="P16" s="1008"/>
      <c r="Q16" s="1008"/>
      <c r="R16" s="1008"/>
      <c r="S16" s="1008"/>
      <c r="T16" s="1008"/>
      <c r="U16" s="1008"/>
      <c r="V16" s="1008"/>
      <c r="W16" s="1009"/>
    </row>
    <row r="17" spans="1:23" x14ac:dyDescent="0.35">
      <c r="A17" s="715" t="s">
        <v>132</v>
      </c>
      <c r="B17" s="716" t="s">
        <v>465</v>
      </c>
      <c r="C17" s="717" t="s">
        <v>465</v>
      </c>
      <c r="D17" s="716" t="s">
        <v>465</v>
      </c>
      <c r="E17" s="716" t="s">
        <v>465</v>
      </c>
      <c r="F17" s="717" t="s">
        <v>465</v>
      </c>
      <c r="G17" s="716" t="s">
        <v>465</v>
      </c>
      <c r="H17" s="717" t="s">
        <v>465</v>
      </c>
      <c r="I17" s="716" t="s">
        <v>465</v>
      </c>
      <c r="J17" s="717" t="s">
        <v>465</v>
      </c>
      <c r="K17" s="717" t="s">
        <v>465</v>
      </c>
      <c r="L17" s="717" t="s">
        <v>465</v>
      </c>
      <c r="M17" s="717" t="s">
        <v>465</v>
      </c>
      <c r="N17" s="717" t="s">
        <v>465</v>
      </c>
      <c r="O17" s="717" t="s">
        <v>465</v>
      </c>
      <c r="P17" s="716" t="s">
        <v>465</v>
      </c>
      <c r="Q17" s="717" t="s">
        <v>465</v>
      </c>
      <c r="R17" s="717" t="s">
        <v>465</v>
      </c>
      <c r="S17" s="717" t="s">
        <v>465</v>
      </c>
      <c r="T17" s="717" t="s">
        <v>465</v>
      </c>
      <c r="U17" s="717" t="s">
        <v>465</v>
      </c>
      <c r="V17" s="716" t="s">
        <v>465</v>
      </c>
      <c r="W17" s="719" t="s">
        <v>465</v>
      </c>
    </row>
    <row r="18" spans="1:23" ht="27.65" customHeight="1" x14ac:dyDescent="0.35">
      <c r="A18" s="720" t="s">
        <v>133</v>
      </c>
      <c r="B18" s="721" t="s">
        <v>465</v>
      </c>
      <c r="C18" s="722" t="s">
        <v>465</v>
      </c>
      <c r="D18" s="721" t="s">
        <v>465</v>
      </c>
      <c r="E18" s="721" t="s">
        <v>465</v>
      </c>
      <c r="F18" s="722" t="s">
        <v>465</v>
      </c>
      <c r="G18" s="721" t="s">
        <v>465</v>
      </c>
      <c r="H18" s="722" t="s">
        <v>465</v>
      </c>
      <c r="I18" s="721" t="s">
        <v>465</v>
      </c>
      <c r="J18" s="722" t="s">
        <v>465</v>
      </c>
      <c r="K18" s="722" t="s">
        <v>465</v>
      </c>
      <c r="L18" s="722" t="s">
        <v>465</v>
      </c>
      <c r="M18" s="722" t="s">
        <v>465</v>
      </c>
      <c r="N18" s="722" t="s">
        <v>465</v>
      </c>
      <c r="O18" s="722" t="s">
        <v>465</v>
      </c>
      <c r="P18" s="721" t="s">
        <v>465</v>
      </c>
      <c r="Q18" s="722" t="s">
        <v>465</v>
      </c>
      <c r="R18" s="722" t="s">
        <v>465</v>
      </c>
      <c r="S18" s="722" t="s">
        <v>465</v>
      </c>
      <c r="T18" s="722" t="s">
        <v>465</v>
      </c>
      <c r="U18" s="722" t="s">
        <v>465</v>
      </c>
      <c r="V18" s="721" t="s">
        <v>465</v>
      </c>
      <c r="W18" s="723" t="s">
        <v>465</v>
      </c>
    </row>
    <row r="19" spans="1:23" ht="28.2" customHeight="1" x14ac:dyDescent="0.35">
      <c r="A19" s="720" t="s">
        <v>134</v>
      </c>
      <c r="B19" s="721" t="s">
        <v>465</v>
      </c>
      <c r="C19" s="722" t="s">
        <v>465</v>
      </c>
      <c r="D19" s="721" t="s">
        <v>465</v>
      </c>
      <c r="E19" s="721" t="s">
        <v>465</v>
      </c>
      <c r="F19" s="722" t="s">
        <v>465</v>
      </c>
      <c r="G19" s="721" t="s">
        <v>465</v>
      </c>
      <c r="H19" s="722" t="s">
        <v>465</v>
      </c>
      <c r="I19" s="721" t="s">
        <v>465</v>
      </c>
      <c r="J19" s="722" t="s">
        <v>465</v>
      </c>
      <c r="K19" s="722" t="s">
        <v>465</v>
      </c>
      <c r="L19" s="722" t="s">
        <v>465</v>
      </c>
      <c r="M19" s="722" t="s">
        <v>465</v>
      </c>
      <c r="N19" s="722" t="s">
        <v>465</v>
      </c>
      <c r="O19" s="722" t="s">
        <v>465</v>
      </c>
      <c r="P19" s="721" t="s">
        <v>465</v>
      </c>
      <c r="Q19" s="722" t="s">
        <v>465</v>
      </c>
      <c r="R19" s="722" t="s">
        <v>465</v>
      </c>
      <c r="S19" s="722" t="s">
        <v>465</v>
      </c>
      <c r="T19" s="722" t="s">
        <v>465</v>
      </c>
      <c r="U19" s="722" t="s">
        <v>465</v>
      </c>
      <c r="V19" s="721" t="s">
        <v>465</v>
      </c>
      <c r="W19" s="723" t="s">
        <v>465</v>
      </c>
    </row>
    <row r="20" spans="1:23" ht="27.75" customHeight="1" x14ac:dyDescent="0.35">
      <c r="A20" s="720" t="s">
        <v>135</v>
      </c>
      <c r="B20" s="721" t="s">
        <v>465</v>
      </c>
      <c r="C20" s="722" t="s">
        <v>465</v>
      </c>
      <c r="D20" s="721" t="s">
        <v>465</v>
      </c>
      <c r="E20" s="721" t="s">
        <v>465</v>
      </c>
      <c r="F20" s="722" t="s">
        <v>465</v>
      </c>
      <c r="G20" s="721" t="s">
        <v>465</v>
      </c>
      <c r="H20" s="722" t="s">
        <v>465</v>
      </c>
      <c r="I20" s="721" t="s">
        <v>465</v>
      </c>
      <c r="J20" s="722" t="s">
        <v>465</v>
      </c>
      <c r="K20" s="722" t="s">
        <v>465</v>
      </c>
      <c r="L20" s="722" t="s">
        <v>465</v>
      </c>
      <c r="M20" s="722" t="s">
        <v>465</v>
      </c>
      <c r="N20" s="722" t="s">
        <v>465</v>
      </c>
      <c r="O20" s="722" t="s">
        <v>465</v>
      </c>
      <c r="P20" s="721" t="s">
        <v>465</v>
      </c>
      <c r="Q20" s="722" t="s">
        <v>465</v>
      </c>
      <c r="R20" s="722" t="s">
        <v>465</v>
      </c>
      <c r="S20" s="722" t="s">
        <v>465</v>
      </c>
      <c r="T20" s="722" t="s">
        <v>465</v>
      </c>
      <c r="U20" s="722" t="s">
        <v>465</v>
      </c>
      <c r="V20" s="721" t="s">
        <v>465</v>
      </c>
      <c r="W20" s="723" t="s">
        <v>465</v>
      </c>
    </row>
    <row r="21" spans="1:23" ht="30.65" customHeight="1" x14ac:dyDescent="0.35">
      <c r="A21" s="725" t="s">
        <v>202</v>
      </c>
      <c r="B21" s="721" t="s">
        <v>465</v>
      </c>
      <c r="C21" s="722" t="s">
        <v>465</v>
      </c>
      <c r="D21" s="721" t="s">
        <v>465</v>
      </c>
      <c r="E21" s="721" t="s">
        <v>465</v>
      </c>
      <c r="F21" s="722" t="s">
        <v>465</v>
      </c>
      <c r="G21" s="721" t="s">
        <v>465</v>
      </c>
      <c r="H21" s="722" t="s">
        <v>465</v>
      </c>
      <c r="I21" s="721" t="s">
        <v>465</v>
      </c>
      <c r="J21" s="722" t="s">
        <v>465</v>
      </c>
      <c r="K21" s="722" t="s">
        <v>465</v>
      </c>
      <c r="L21" s="722" t="s">
        <v>465</v>
      </c>
      <c r="M21" s="722" t="s">
        <v>465</v>
      </c>
      <c r="N21" s="722" t="s">
        <v>465</v>
      </c>
      <c r="O21" s="722" t="s">
        <v>465</v>
      </c>
      <c r="P21" s="721" t="s">
        <v>465</v>
      </c>
      <c r="Q21" s="722" t="s">
        <v>465</v>
      </c>
      <c r="R21" s="722" t="s">
        <v>465</v>
      </c>
      <c r="S21" s="722" t="s">
        <v>465</v>
      </c>
      <c r="T21" s="722" t="s">
        <v>465</v>
      </c>
      <c r="U21" s="722" t="s">
        <v>465</v>
      </c>
      <c r="V21" s="721" t="s">
        <v>465</v>
      </c>
      <c r="W21" s="723" t="s">
        <v>465</v>
      </c>
    </row>
    <row r="22" spans="1:23" ht="19.5" customHeight="1" x14ac:dyDescent="0.35">
      <c r="A22" s="730" t="s">
        <v>234</v>
      </c>
      <c r="B22" s="731" t="s">
        <v>721</v>
      </c>
      <c r="C22" s="732" t="s">
        <v>722</v>
      </c>
      <c r="D22" s="721" t="s">
        <v>723</v>
      </c>
      <c r="E22" s="721" t="s">
        <v>721</v>
      </c>
      <c r="F22" s="722" t="s">
        <v>722</v>
      </c>
      <c r="G22" s="721" t="s">
        <v>724</v>
      </c>
      <c r="H22" s="722" t="s">
        <v>725</v>
      </c>
      <c r="I22" s="721" t="s">
        <v>726</v>
      </c>
      <c r="J22" s="722" t="s">
        <v>727</v>
      </c>
      <c r="K22" s="722" t="s">
        <v>728</v>
      </c>
      <c r="L22" s="722" t="s">
        <v>679</v>
      </c>
      <c r="M22" s="722" t="s">
        <v>679</v>
      </c>
      <c r="N22" s="722" t="s">
        <v>694</v>
      </c>
      <c r="O22" s="722" t="s">
        <v>729</v>
      </c>
      <c r="P22" s="721" t="s">
        <v>730</v>
      </c>
      <c r="Q22" s="722" t="s">
        <v>731</v>
      </c>
      <c r="R22" s="722" t="s">
        <v>710</v>
      </c>
      <c r="S22" s="722" t="s">
        <v>732</v>
      </c>
      <c r="T22" s="722" t="s">
        <v>707</v>
      </c>
      <c r="U22" s="722" t="s">
        <v>733</v>
      </c>
      <c r="V22" s="724" t="s">
        <v>465</v>
      </c>
      <c r="W22" s="723" t="s">
        <v>734</v>
      </c>
    </row>
    <row r="23" spans="1:23" ht="16.5" customHeight="1" x14ac:dyDescent="0.35">
      <c r="A23" s="730" t="s">
        <v>233</v>
      </c>
      <c r="B23" s="731" t="s">
        <v>735</v>
      </c>
      <c r="C23" s="732" t="s">
        <v>736</v>
      </c>
      <c r="D23" s="721" t="s">
        <v>737</v>
      </c>
      <c r="E23" s="721" t="s">
        <v>735</v>
      </c>
      <c r="F23" s="722" t="s">
        <v>736</v>
      </c>
      <c r="G23" s="721" t="s">
        <v>738</v>
      </c>
      <c r="H23" s="722" t="s">
        <v>739</v>
      </c>
      <c r="I23" s="721" t="s">
        <v>716</v>
      </c>
      <c r="J23" s="722" t="s">
        <v>740</v>
      </c>
      <c r="K23" s="722" t="s">
        <v>707</v>
      </c>
      <c r="L23" s="722" t="s">
        <v>741</v>
      </c>
      <c r="M23" s="722" t="s">
        <v>742</v>
      </c>
      <c r="N23" s="722" t="s">
        <v>743</v>
      </c>
      <c r="O23" s="722" t="s">
        <v>744</v>
      </c>
      <c r="P23" s="721" t="s">
        <v>745</v>
      </c>
      <c r="Q23" s="722" t="s">
        <v>746</v>
      </c>
      <c r="R23" s="722" t="s">
        <v>732</v>
      </c>
      <c r="S23" s="722" t="s">
        <v>706</v>
      </c>
      <c r="T23" s="722" t="s">
        <v>732</v>
      </c>
      <c r="U23" s="722" t="s">
        <v>747</v>
      </c>
      <c r="V23" s="724" t="s">
        <v>465</v>
      </c>
      <c r="W23" s="723" t="s">
        <v>748</v>
      </c>
    </row>
    <row r="24" spans="1:23" ht="25.5" customHeight="1" x14ac:dyDescent="0.35">
      <c r="A24" s="733" t="s">
        <v>232</v>
      </c>
      <c r="B24" s="721" t="s">
        <v>749</v>
      </c>
      <c r="C24" s="722">
        <v>0</v>
      </c>
      <c r="D24" s="721" t="s">
        <v>750</v>
      </c>
      <c r="E24" s="721" t="s">
        <v>749</v>
      </c>
      <c r="F24" s="722">
        <v>0</v>
      </c>
      <c r="G24" s="721" t="s">
        <v>749</v>
      </c>
      <c r="H24" s="722">
        <v>0</v>
      </c>
      <c r="I24" s="721">
        <v>0</v>
      </c>
      <c r="J24" s="722">
        <v>0</v>
      </c>
      <c r="K24" s="722">
        <v>0</v>
      </c>
      <c r="L24" s="722">
        <v>0</v>
      </c>
      <c r="M24" s="722">
        <v>0</v>
      </c>
      <c r="N24" s="722">
        <v>0</v>
      </c>
      <c r="O24" s="722" t="s">
        <v>751</v>
      </c>
      <c r="P24" s="721" t="s">
        <v>732</v>
      </c>
      <c r="Q24" s="722">
        <v>0</v>
      </c>
      <c r="R24" s="722">
        <v>0</v>
      </c>
      <c r="S24" s="722">
        <v>0</v>
      </c>
      <c r="T24" s="722">
        <v>0</v>
      </c>
      <c r="U24" s="722" t="s">
        <v>706</v>
      </c>
      <c r="V24" s="724" t="s">
        <v>752</v>
      </c>
      <c r="W24" s="723">
        <v>0</v>
      </c>
    </row>
    <row r="25" spans="1:23" ht="24.75" customHeight="1" x14ac:dyDescent="0.35">
      <c r="A25" s="734" t="s">
        <v>753</v>
      </c>
      <c r="B25" s="721" t="s">
        <v>754</v>
      </c>
      <c r="C25" s="722" t="s">
        <v>755</v>
      </c>
      <c r="D25" s="721" t="s">
        <v>756</v>
      </c>
      <c r="E25" s="721" t="s">
        <v>754</v>
      </c>
      <c r="F25" s="722" t="s">
        <v>755</v>
      </c>
      <c r="G25" s="721" t="s">
        <v>757</v>
      </c>
      <c r="H25" s="722" t="s">
        <v>755</v>
      </c>
      <c r="I25" s="721" t="s">
        <v>675</v>
      </c>
      <c r="J25" s="722">
        <v>0</v>
      </c>
      <c r="K25" s="722" t="s">
        <v>758</v>
      </c>
      <c r="L25" s="722">
        <v>0</v>
      </c>
      <c r="M25" s="722" t="s">
        <v>684</v>
      </c>
      <c r="N25" s="722" t="s">
        <v>742</v>
      </c>
      <c r="O25" s="722" t="s">
        <v>759</v>
      </c>
      <c r="P25" s="721" t="s">
        <v>760</v>
      </c>
      <c r="Q25" s="722">
        <v>0</v>
      </c>
      <c r="R25" s="722" t="s">
        <v>662</v>
      </c>
      <c r="S25" s="722">
        <v>0</v>
      </c>
      <c r="T25" s="722">
        <v>0</v>
      </c>
      <c r="U25" s="722" t="s">
        <v>761</v>
      </c>
      <c r="V25" s="724" t="s">
        <v>762</v>
      </c>
      <c r="W25" s="723" t="s">
        <v>755</v>
      </c>
    </row>
    <row r="26" spans="1:23" ht="20.25" customHeight="1" thickBot="1" x14ac:dyDescent="0.4">
      <c r="A26" s="735" t="s">
        <v>136</v>
      </c>
      <c r="B26" s="736">
        <f>B7+B9+B10+B13+B14+B15+B24+B25</f>
        <v>373.97</v>
      </c>
      <c r="C26" s="359">
        <f t="shared" ref="C26:W26" si="0">C7+C9+C10+C13+C14+C15+C24+C25</f>
        <v>55774</v>
      </c>
      <c r="D26" s="359">
        <f t="shared" si="0"/>
        <v>508</v>
      </c>
      <c r="E26" s="736">
        <f t="shared" si="0"/>
        <v>373.97</v>
      </c>
      <c r="F26" s="359">
        <f t="shared" si="0"/>
        <v>55774</v>
      </c>
      <c r="G26" s="736">
        <f t="shared" si="0"/>
        <v>361.65</v>
      </c>
      <c r="H26" s="359">
        <f t="shared" si="0"/>
        <v>46018</v>
      </c>
      <c r="I26" s="736">
        <f t="shared" si="0"/>
        <v>12.32</v>
      </c>
      <c r="J26" s="359">
        <f t="shared" si="0"/>
        <v>9756</v>
      </c>
      <c r="K26" s="359">
        <f t="shared" si="0"/>
        <v>97</v>
      </c>
      <c r="L26" s="359">
        <f t="shared" si="0"/>
        <v>22</v>
      </c>
      <c r="M26" s="359">
        <f t="shared" si="0"/>
        <v>25</v>
      </c>
      <c r="N26" s="359">
        <f t="shared" si="0"/>
        <v>37</v>
      </c>
      <c r="O26" s="359">
        <f t="shared" si="0"/>
        <v>265</v>
      </c>
      <c r="P26" s="736">
        <f t="shared" si="0"/>
        <v>293.93</v>
      </c>
      <c r="Q26" s="359">
        <f t="shared" si="0"/>
        <v>5943</v>
      </c>
      <c r="R26" s="359">
        <f t="shared" si="0"/>
        <v>13</v>
      </c>
      <c r="S26" s="359">
        <f t="shared" si="0"/>
        <v>5</v>
      </c>
      <c r="T26" s="359">
        <f t="shared" si="0"/>
        <v>13</v>
      </c>
      <c r="U26" s="359">
        <f t="shared" si="0"/>
        <v>128</v>
      </c>
      <c r="V26" s="736">
        <f t="shared" si="0"/>
        <v>13.45</v>
      </c>
      <c r="W26" s="359">
        <f t="shared" si="0"/>
        <v>44253</v>
      </c>
    </row>
    <row r="27" spans="1:23" x14ac:dyDescent="0.35">
      <c r="P27" s="737"/>
      <c r="V27" s="737"/>
    </row>
    <row r="28" spans="1:23" ht="14.15" x14ac:dyDescent="0.35">
      <c r="A28" s="1010" t="s">
        <v>456</v>
      </c>
      <c r="B28" s="1010"/>
      <c r="C28" s="1010"/>
      <c r="D28" s="1010"/>
      <c r="E28" s="1010"/>
      <c r="F28" s="1010"/>
      <c r="G28" s="1010"/>
      <c r="H28" s="1010"/>
      <c r="I28" s="1010"/>
      <c r="J28" s="1010"/>
      <c r="K28" s="1010"/>
      <c r="L28" s="1010"/>
      <c r="M28" s="1010"/>
      <c r="N28" s="1010"/>
      <c r="O28" s="1010"/>
      <c r="P28" s="1010"/>
      <c r="Q28" s="1010"/>
      <c r="R28" s="1010"/>
      <c r="S28" s="1010"/>
      <c r="T28" s="1010"/>
      <c r="U28" s="1010"/>
      <c r="V28" s="1010"/>
      <c r="W28" s="1010"/>
    </row>
    <row r="34" spans="2:2" x14ac:dyDescent="0.35">
      <c r="B34" s="51"/>
    </row>
  </sheetData>
  <mergeCells count="22">
    <mergeCell ref="A12:W12"/>
    <mergeCell ref="A16:W16"/>
    <mergeCell ref="A28:W28"/>
    <mergeCell ref="Q4:Q5"/>
    <mergeCell ref="A3:A5"/>
    <mergeCell ref="B3:B5"/>
    <mergeCell ref="C3:C5"/>
    <mergeCell ref="D3:D5"/>
    <mergeCell ref="E3:J3"/>
    <mergeCell ref="K3:K5"/>
    <mergeCell ref="A6:W6"/>
    <mergeCell ref="A1:Q1"/>
    <mergeCell ref="A2:W2"/>
    <mergeCell ref="L3:W3"/>
    <mergeCell ref="E4:E5"/>
    <mergeCell ref="F4:F5"/>
    <mergeCell ref="G4:J4"/>
    <mergeCell ref="L4:O4"/>
    <mergeCell ref="P4:P5"/>
    <mergeCell ref="R4:U4"/>
    <mergeCell ref="V4:V5"/>
    <mergeCell ref="W4:W5"/>
  </mergeCells>
  <pageMargins left="0" right="0" top="0.35433070866141736" bottom="0.35433070866141736" header="0" footer="0"/>
  <pageSetup paperSize="9"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8"/>
  <sheetViews>
    <sheetView workbookViewId="0">
      <selection activeCell="A25" sqref="A25"/>
    </sheetView>
  </sheetViews>
  <sheetFormatPr defaultColWidth="9.15234375" defaultRowHeight="14.15" x14ac:dyDescent="0.35"/>
  <cols>
    <col min="1" max="1" width="56.69140625" style="9" customWidth="1"/>
    <col min="2" max="2" width="23.3828125" style="9" customWidth="1"/>
    <col min="3" max="3" width="21.3828125" style="9" customWidth="1"/>
    <col min="4" max="4" width="29.3046875" style="9" customWidth="1"/>
    <col min="5" max="16384" width="9.15234375" style="9"/>
  </cols>
  <sheetData>
    <row r="1" spans="1:9" ht="15" customHeight="1" x14ac:dyDescent="0.35">
      <c r="A1" s="1028" t="s">
        <v>178</v>
      </c>
      <c r="B1" s="1028"/>
      <c r="C1" s="1028"/>
      <c r="D1" s="1028"/>
      <c r="E1" s="52"/>
      <c r="F1" s="52"/>
      <c r="G1" s="36"/>
      <c r="H1" s="36"/>
      <c r="I1" s="36"/>
    </row>
    <row r="2" spans="1:9" ht="19.5" customHeight="1" x14ac:dyDescent="0.35">
      <c r="A2" s="1027" t="s">
        <v>137</v>
      </c>
      <c r="B2" s="1027"/>
      <c r="C2" s="1027"/>
      <c r="D2" s="1027"/>
      <c r="E2" s="37"/>
      <c r="F2" s="37"/>
      <c r="G2" s="37"/>
      <c r="H2" s="37"/>
      <c r="I2" s="37"/>
    </row>
    <row r="3" spans="1:9" ht="36" customHeight="1" x14ac:dyDescent="0.35">
      <c r="A3" s="859" t="s">
        <v>138</v>
      </c>
      <c r="B3" s="859" t="s">
        <v>139</v>
      </c>
      <c r="C3" s="953" t="s">
        <v>203</v>
      </c>
      <c r="D3" s="859" t="s">
        <v>16</v>
      </c>
    </row>
    <row r="4" spans="1:9" ht="14.6" thickBot="1" x14ac:dyDescent="0.4">
      <c r="A4" s="953"/>
      <c r="B4" s="953"/>
      <c r="C4" s="1029"/>
      <c r="D4" s="953"/>
    </row>
    <row r="5" spans="1:9" ht="14.6" thickBot="1" x14ac:dyDescent="0.4">
      <c r="A5" s="14" t="s">
        <v>163</v>
      </c>
      <c r="B5" s="112"/>
      <c r="C5" s="112"/>
      <c r="D5" s="113"/>
    </row>
    <row r="6" spans="1:9" ht="56.6" x14ac:dyDescent="0.35">
      <c r="A6" s="32" t="s">
        <v>823</v>
      </c>
      <c r="B6" s="54" t="s">
        <v>824</v>
      </c>
      <c r="C6" s="54" t="s">
        <v>825</v>
      </c>
      <c r="D6" s="54" t="s">
        <v>465</v>
      </c>
    </row>
    <row r="7" spans="1:9" ht="28.75" thickBot="1" x14ac:dyDescent="0.4">
      <c r="A7" s="147" t="s">
        <v>826</v>
      </c>
      <c r="B7" s="344" t="s">
        <v>827</v>
      </c>
      <c r="C7" s="344" t="s">
        <v>828</v>
      </c>
      <c r="D7" s="344" t="s">
        <v>829</v>
      </c>
    </row>
    <row r="8" spans="1:9" ht="14.6" thickBot="1" x14ac:dyDescent="0.4">
      <c r="A8" s="111" t="s">
        <v>162</v>
      </c>
      <c r="B8" s="114"/>
      <c r="C8" s="114"/>
      <c r="D8" s="115"/>
    </row>
    <row r="9" spans="1:9" ht="99" x14ac:dyDescent="0.35">
      <c r="A9" s="830" t="s">
        <v>830</v>
      </c>
      <c r="B9" s="54" t="s">
        <v>831</v>
      </c>
      <c r="C9" s="32" t="s">
        <v>832</v>
      </c>
      <c r="D9" s="54" t="s">
        <v>465</v>
      </c>
    </row>
    <row r="11" spans="1:9" x14ac:dyDescent="0.35">
      <c r="A11" s="42" t="s">
        <v>833</v>
      </c>
    </row>
    <row r="12" spans="1:9" x14ac:dyDescent="0.35">
      <c r="A12" s="831"/>
      <c r="B12" s="832"/>
      <c r="C12" s="832"/>
      <c r="D12" s="832"/>
    </row>
    <row r="13" spans="1:9" x14ac:dyDescent="0.35">
      <c r="A13" s="831"/>
      <c r="B13" s="832"/>
      <c r="C13" s="832"/>
      <c r="D13" s="832"/>
    </row>
    <row r="14" spans="1:9" x14ac:dyDescent="0.35">
      <c r="A14" s="833"/>
    </row>
    <row r="15" spans="1:9" x14ac:dyDescent="0.35">
      <c r="A15" s="833"/>
    </row>
    <row r="16" spans="1:9" x14ac:dyDescent="0.35">
      <c r="A16" s="833"/>
    </row>
    <row r="18" spans="1:1" x14ac:dyDescent="0.35">
      <c r="A18" s="42"/>
    </row>
  </sheetData>
  <mergeCells count="6">
    <mergeCell ref="A3:A4"/>
    <mergeCell ref="B3:B4"/>
    <mergeCell ref="D3:D4"/>
    <mergeCell ref="A2:D2"/>
    <mergeCell ref="A1:D1"/>
    <mergeCell ref="C3:C4"/>
  </mergeCells>
  <pageMargins left="0.7" right="0.7" top="0.75" bottom="0.75" header="0.3" footer="0.3"/>
  <pageSetup paperSize="9" orientation="landscape" verticalDpi="0"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11"/>
  <sheetViews>
    <sheetView topLeftCell="A7" workbookViewId="0">
      <selection activeCell="A8" sqref="A8"/>
    </sheetView>
  </sheetViews>
  <sheetFormatPr defaultColWidth="9.15234375" defaultRowHeight="14.15" x14ac:dyDescent="0.35"/>
  <cols>
    <col min="1" max="1" width="31" style="9" customWidth="1"/>
    <col min="2" max="2" width="32.84375" style="9" customWidth="1"/>
    <col min="3" max="3" width="17.15234375" style="9" customWidth="1"/>
    <col min="4" max="4" width="19.84375" style="9" customWidth="1"/>
    <col min="5" max="5" width="15.69140625" style="9" customWidth="1"/>
    <col min="6" max="6" width="14" style="9" customWidth="1"/>
    <col min="7" max="16384" width="9.15234375" style="9"/>
  </cols>
  <sheetData>
    <row r="1" spans="1:9" ht="19.5" customHeight="1" x14ac:dyDescent="0.35">
      <c r="A1" s="857" t="s">
        <v>177</v>
      </c>
      <c r="B1" s="857"/>
      <c r="C1" s="857"/>
      <c r="D1" s="857"/>
      <c r="E1" s="857"/>
      <c r="F1" s="857"/>
      <c r="G1" s="37"/>
      <c r="H1" s="37"/>
      <c r="I1" s="37"/>
    </row>
    <row r="2" spans="1:9" ht="24" customHeight="1" thickBot="1" x14ac:dyDescent="0.4">
      <c r="A2" s="869" t="s">
        <v>140</v>
      </c>
      <c r="B2" s="869"/>
      <c r="C2" s="869"/>
      <c r="D2" s="869"/>
      <c r="E2" s="869"/>
      <c r="F2" s="869"/>
    </row>
    <row r="3" spans="1:9" ht="68.25" customHeight="1" thickBot="1" x14ac:dyDescent="0.4">
      <c r="A3" s="15" t="s">
        <v>141</v>
      </c>
      <c r="B3" s="31" t="s">
        <v>164</v>
      </c>
      <c r="C3" s="31" t="s">
        <v>142</v>
      </c>
      <c r="D3" s="15" t="s">
        <v>148</v>
      </c>
      <c r="E3" s="33" t="s">
        <v>143</v>
      </c>
      <c r="F3" s="15" t="s">
        <v>15</v>
      </c>
    </row>
    <row r="4" spans="1:9" ht="212.15" x14ac:dyDescent="0.35">
      <c r="A4" s="20" t="s">
        <v>458</v>
      </c>
      <c r="B4" s="54" t="s">
        <v>834</v>
      </c>
      <c r="C4" s="54" t="s">
        <v>835</v>
      </c>
      <c r="D4" s="54" t="s">
        <v>836</v>
      </c>
      <c r="E4" s="54" t="s">
        <v>837</v>
      </c>
      <c r="F4" s="20">
        <v>45</v>
      </c>
    </row>
    <row r="5" spans="1:9" ht="212.15" x14ac:dyDescent="0.35">
      <c r="A5" s="20" t="s">
        <v>459</v>
      </c>
      <c r="B5" s="54" t="s">
        <v>834</v>
      </c>
      <c r="C5" s="54" t="s">
        <v>838</v>
      </c>
      <c r="D5" s="54" t="s">
        <v>839</v>
      </c>
      <c r="E5" s="54" t="s">
        <v>840</v>
      </c>
      <c r="F5" s="20">
        <v>53</v>
      </c>
    </row>
    <row r="6" spans="1:9" ht="212.15" x14ac:dyDescent="0.35">
      <c r="A6" s="20" t="s">
        <v>841</v>
      </c>
      <c r="B6" s="54" t="s">
        <v>834</v>
      </c>
      <c r="C6" s="54" t="s">
        <v>842</v>
      </c>
      <c r="D6" s="54" t="s">
        <v>843</v>
      </c>
      <c r="E6" s="54" t="s">
        <v>844</v>
      </c>
      <c r="F6" s="20">
        <v>77</v>
      </c>
    </row>
    <row r="7" spans="1:9" ht="353.6" x14ac:dyDescent="0.35">
      <c r="A7" s="20" t="s">
        <v>460</v>
      </c>
      <c r="B7" s="54" t="s">
        <v>834</v>
      </c>
      <c r="C7" s="54" t="s">
        <v>845</v>
      </c>
      <c r="D7" s="54" t="s">
        <v>846</v>
      </c>
      <c r="E7" s="54" t="s">
        <v>837</v>
      </c>
      <c r="F7" s="20">
        <v>41</v>
      </c>
    </row>
    <row r="8" spans="1:9" x14ac:dyDescent="0.35">
      <c r="A8" s="834" t="s">
        <v>847</v>
      </c>
      <c r="B8" s="835" t="s">
        <v>848</v>
      </c>
      <c r="C8" s="834">
        <v>117</v>
      </c>
      <c r="D8" s="834" t="s">
        <v>849</v>
      </c>
      <c r="E8" s="834" t="s">
        <v>850</v>
      </c>
      <c r="F8" s="834">
        <v>221</v>
      </c>
    </row>
    <row r="10" spans="1:9" x14ac:dyDescent="0.35">
      <c r="A10" s="42" t="s">
        <v>464</v>
      </c>
    </row>
    <row r="11" spans="1:9" x14ac:dyDescent="0.35">
      <c r="A11" s="9" t="s">
        <v>851</v>
      </c>
    </row>
  </sheetData>
  <mergeCells count="2">
    <mergeCell ref="A2:F2"/>
    <mergeCell ref="A1:F1"/>
  </mergeCells>
  <pageMargins left="0.7" right="0.7" top="0.75" bottom="0.75" header="0.3" footer="0.3"/>
  <pageSetup paperSize="9" orientation="landscape" verticalDpi="0"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201"/>
  <sheetViews>
    <sheetView topLeftCell="A16" workbookViewId="0">
      <selection activeCell="J190" sqref="J190"/>
    </sheetView>
  </sheetViews>
  <sheetFormatPr defaultColWidth="9.15234375" defaultRowHeight="14.15" x14ac:dyDescent="0.35"/>
  <cols>
    <col min="1" max="1" width="42" style="9" customWidth="1"/>
    <col min="2" max="2" width="29.3828125" style="9" customWidth="1"/>
    <col min="3" max="3" width="22.3828125" style="9" customWidth="1"/>
    <col min="4" max="4" width="18.15234375" style="9" customWidth="1"/>
    <col min="5" max="5" width="14.53515625" style="9" customWidth="1"/>
    <col min="6" max="6" width="11" style="9" customWidth="1"/>
    <col min="7" max="16384" width="9.15234375" style="9"/>
  </cols>
  <sheetData>
    <row r="1" spans="1:6" ht="22.5" customHeight="1" x14ac:dyDescent="0.35">
      <c r="A1" s="857" t="s">
        <v>176</v>
      </c>
      <c r="B1" s="857"/>
      <c r="C1" s="857"/>
      <c r="D1" s="857"/>
      <c r="E1" s="857"/>
      <c r="F1" s="857"/>
    </row>
    <row r="2" spans="1:6" ht="25.5" customHeight="1" thickBot="1" x14ac:dyDescent="0.4">
      <c r="A2" s="862" t="s">
        <v>852</v>
      </c>
      <c r="B2" s="862"/>
      <c r="C2" s="862"/>
      <c r="D2" s="862"/>
      <c r="E2" s="862"/>
      <c r="F2" s="862"/>
    </row>
    <row r="3" spans="1:6" ht="39" customHeight="1" x14ac:dyDescent="0.35">
      <c r="A3" s="870" t="s">
        <v>853</v>
      </c>
      <c r="B3" s="870" t="s">
        <v>854</v>
      </c>
      <c r="C3" s="870" t="s">
        <v>147</v>
      </c>
      <c r="D3" s="870" t="s">
        <v>16</v>
      </c>
      <c r="E3" s="870" t="s">
        <v>144</v>
      </c>
      <c r="F3" s="128" t="s">
        <v>145</v>
      </c>
    </row>
    <row r="4" spans="1:6" ht="28.75" thickBot="1" x14ac:dyDescent="0.4">
      <c r="A4" s="871"/>
      <c r="B4" s="871"/>
      <c r="C4" s="871"/>
      <c r="D4" s="871"/>
      <c r="E4" s="871"/>
      <c r="F4" s="103" t="s">
        <v>146</v>
      </c>
    </row>
    <row r="5" spans="1:6" x14ac:dyDescent="0.35">
      <c r="A5" s="20" t="s">
        <v>458</v>
      </c>
      <c r="B5" s="54"/>
      <c r="C5" s="54"/>
      <c r="D5" s="54"/>
      <c r="E5" s="54"/>
      <c r="F5" s="54"/>
    </row>
    <row r="6" spans="1:6" ht="113.15" x14ac:dyDescent="0.35">
      <c r="A6" s="344" t="s">
        <v>855</v>
      </c>
      <c r="B6" s="344" t="s">
        <v>856</v>
      </c>
      <c r="C6" s="344" t="s">
        <v>857</v>
      </c>
      <c r="D6" s="344" t="s">
        <v>858</v>
      </c>
      <c r="E6" s="107" t="s">
        <v>859</v>
      </c>
      <c r="F6" s="344" t="s">
        <v>860</v>
      </c>
    </row>
    <row r="7" spans="1:6" ht="70.75" x14ac:dyDescent="0.35">
      <c r="A7" s="21" t="s">
        <v>861</v>
      </c>
      <c r="B7" s="344" t="s">
        <v>862</v>
      </c>
      <c r="C7" s="344" t="s">
        <v>857</v>
      </c>
      <c r="D7" s="344"/>
      <c r="E7" s="836" t="s">
        <v>863</v>
      </c>
      <c r="F7" s="21" t="s">
        <v>864</v>
      </c>
    </row>
    <row r="8" spans="1:6" ht="56.6" x14ac:dyDescent="0.35">
      <c r="A8" s="837" t="s">
        <v>865</v>
      </c>
      <c r="B8" s="344" t="s">
        <v>862</v>
      </c>
      <c r="C8" s="344" t="s">
        <v>857</v>
      </c>
      <c r="D8" s="344"/>
      <c r="E8" s="836" t="s">
        <v>866</v>
      </c>
      <c r="F8" s="21" t="s">
        <v>864</v>
      </c>
    </row>
    <row r="9" spans="1:6" ht="42.45" x14ac:dyDescent="0.35">
      <c r="A9" s="344" t="s">
        <v>867</v>
      </c>
      <c r="B9" s="344" t="s">
        <v>862</v>
      </c>
      <c r="C9" s="344" t="s">
        <v>868</v>
      </c>
      <c r="D9" s="344"/>
      <c r="E9" s="836" t="s">
        <v>869</v>
      </c>
      <c r="F9" s="21" t="s">
        <v>864</v>
      </c>
    </row>
    <row r="10" spans="1:6" ht="84.9" x14ac:dyDescent="0.35">
      <c r="A10" s="344" t="s">
        <v>870</v>
      </c>
      <c r="B10" s="344" t="s">
        <v>862</v>
      </c>
      <c r="C10" s="344" t="s">
        <v>868</v>
      </c>
      <c r="D10" s="21" t="s">
        <v>871</v>
      </c>
      <c r="E10" s="107" t="s">
        <v>872</v>
      </c>
      <c r="F10" s="344" t="s">
        <v>860</v>
      </c>
    </row>
    <row r="11" spans="1:6" ht="42.45" x14ac:dyDescent="0.35">
      <c r="A11" s="344" t="s">
        <v>873</v>
      </c>
      <c r="B11" s="344" t="s">
        <v>862</v>
      </c>
      <c r="C11" s="344" t="s">
        <v>868</v>
      </c>
      <c r="D11" s="344" t="s">
        <v>874</v>
      </c>
      <c r="E11" s="107" t="s">
        <v>875</v>
      </c>
      <c r="F11" s="344" t="s">
        <v>860</v>
      </c>
    </row>
    <row r="12" spans="1:6" ht="155.6" x14ac:dyDescent="0.35">
      <c r="A12" s="344" t="s">
        <v>876</v>
      </c>
      <c r="B12" s="344" t="s">
        <v>862</v>
      </c>
      <c r="C12" s="344" t="s">
        <v>868</v>
      </c>
      <c r="D12" s="344" t="s">
        <v>874</v>
      </c>
      <c r="E12" s="107">
        <v>45644</v>
      </c>
      <c r="F12" s="344" t="s">
        <v>860</v>
      </c>
    </row>
    <row r="13" spans="1:6" ht="70.75" x14ac:dyDescent="0.35">
      <c r="A13" s="344" t="s">
        <v>877</v>
      </c>
      <c r="B13" s="344" t="s">
        <v>862</v>
      </c>
      <c r="C13" s="344" t="s">
        <v>868</v>
      </c>
      <c r="D13" s="344" t="s">
        <v>874</v>
      </c>
      <c r="E13" s="107" t="s">
        <v>878</v>
      </c>
      <c r="F13" s="344" t="s">
        <v>860</v>
      </c>
    </row>
    <row r="14" spans="1:6" ht="56.6" x14ac:dyDescent="0.35">
      <c r="A14" s="21" t="s">
        <v>879</v>
      </c>
      <c r="B14" s="344" t="s">
        <v>880</v>
      </c>
      <c r="C14" s="344" t="s">
        <v>868</v>
      </c>
      <c r="D14" s="21"/>
      <c r="E14" s="836" t="s">
        <v>881</v>
      </c>
      <c r="F14" s="21" t="s">
        <v>864</v>
      </c>
    </row>
    <row r="15" spans="1:6" ht="56.6" x14ac:dyDescent="0.35">
      <c r="A15" s="344" t="s">
        <v>882</v>
      </c>
      <c r="B15" s="344" t="s">
        <v>883</v>
      </c>
      <c r="C15" s="344" t="s">
        <v>857</v>
      </c>
      <c r="D15" s="344" t="s">
        <v>884</v>
      </c>
      <c r="E15" s="107" t="s">
        <v>885</v>
      </c>
      <c r="F15" s="344" t="s">
        <v>860</v>
      </c>
    </row>
    <row r="16" spans="1:6" ht="70.75" x14ac:dyDescent="0.35">
      <c r="A16" s="344" t="s">
        <v>886</v>
      </c>
      <c r="B16" s="344" t="s">
        <v>883</v>
      </c>
      <c r="C16" s="344" t="s">
        <v>857</v>
      </c>
      <c r="D16" s="344" t="s">
        <v>887</v>
      </c>
      <c r="E16" s="107" t="s">
        <v>888</v>
      </c>
      <c r="F16" s="344" t="s">
        <v>860</v>
      </c>
    </row>
    <row r="17" spans="1:6" ht="70.75" x14ac:dyDescent="0.35">
      <c r="A17" s="344" t="s">
        <v>889</v>
      </c>
      <c r="B17" s="344" t="s">
        <v>883</v>
      </c>
      <c r="C17" s="344" t="s">
        <v>857</v>
      </c>
      <c r="D17" s="344"/>
      <c r="E17" s="836" t="s">
        <v>890</v>
      </c>
      <c r="F17" s="344" t="s">
        <v>860</v>
      </c>
    </row>
    <row r="18" spans="1:6" ht="84.9" x14ac:dyDescent="0.35">
      <c r="A18" s="344" t="s">
        <v>891</v>
      </c>
      <c r="B18" s="344" t="s">
        <v>883</v>
      </c>
      <c r="C18" s="344" t="s">
        <v>857</v>
      </c>
      <c r="D18" s="344" t="s">
        <v>892</v>
      </c>
      <c r="E18" s="107" t="s">
        <v>893</v>
      </c>
      <c r="F18" s="344" t="s">
        <v>860</v>
      </c>
    </row>
    <row r="19" spans="1:6" ht="56.6" x14ac:dyDescent="0.35">
      <c r="A19" s="344" t="s">
        <v>894</v>
      </c>
      <c r="B19" s="344" t="s">
        <v>883</v>
      </c>
      <c r="C19" s="344" t="s">
        <v>857</v>
      </c>
      <c r="D19" s="344" t="s">
        <v>884</v>
      </c>
      <c r="E19" s="107" t="s">
        <v>895</v>
      </c>
      <c r="F19" s="344" t="s">
        <v>860</v>
      </c>
    </row>
    <row r="20" spans="1:6" ht="70.75" x14ac:dyDescent="0.35">
      <c r="A20" s="344" t="s">
        <v>896</v>
      </c>
      <c r="B20" s="344" t="s">
        <v>883</v>
      </c>
      <c r="C20" s="344" t="s">
        <v>857</v>
      </c>
      <c r="D20" s="344" t="s">
        <v>897</v>
      </c>
      <c r="E20" s="107" t="s">
        <v>898</v>
      </c>
      <c r="F20" s="344" t="s">
        <v>860</v>
      </c>
    </row>
    <row r="21" spans="1:6" ht="56.6" x14ac:dyDescent="0.35">
      <c r="A21" s="344" t="s">
        <v>899</v>
      </c>
      <c r="B21" s="344" t="s">
        <v>883</v>
      </c>
      <c r="C21" s="344" t="s">
        <v>857</v>
      </c>
      <c r="D21" s="344" t="s">
        <v>884</v>
      </c>
      <c r="E21" s="107" t="s">
        <v>900</v>
      </c>
      <c r="F21" s="344" t="s">
        <v>860</v>
      </c>
    </row>
    <row r="22" spans="1:6" ht="56.6" x14ac:dyDescent="0.35">
      <c r="A22" s="344" t="s">
        <v>901</v>
      </c>
      <c r="B22" s="344" t="s">
        <v>883</v>
      </c>
      <c r="C22" s="344" t="s">
        <v>857</v>
      </c>
      <c r="D22" s="344" t="s">
        <v>902</v>
      </c>
      <c r="E22" s="107" t="s">
        <v>903</v>
      </c>
      <c r="F22" s="344" t="s">
        <v>860</v>
      </c>
    </row>
    <row r="23" spans="1:6" ht="56.6" x14ac:dyDescent="0.35">
      <c r="A23" s="344" t="s">
        <v>904</v>
      </c>
      <c r="B23" s="344" t="s">
        <v>883</v>
      </c>
      <c r="C23" s="344" t="s">
        <v>857</v>
      </c>
      <c r="D23" s="344" t="s">
        <v>905</v>
      </c>
      <c r="E23" s="836" t="s">
        <v>906</v>
      </c>
      <c r="F23" s="344" t="s">
        <v>860</v>
      </c>
    </row>
    <row r="24" spans="1:6" ht="56.6" x14ac:dyDescent="0.35">
      <c r="A24" s="344" t="s">
        <v>907</v>
      </c>
      <c r="B24" s="344" t="s">
        <v>883</v>
      </c>
      <c r="C24" s="344" t="s">
        <v>857</v>
      </c>
      <c r="D24" s="344" t="s">
        <v>908</v>
      </c>
      <c r="E24" s="107" t="s">
        <v>909</v>
      </c>
      <c r="F24" s="344" t="s">
        <v>860</v>
      </c>
    </row>
    <row r="25" spans="1:6" ht="127.3" x14ac:dyDescent="0.35">
      <c r="A25" s="344" t="s">
        <v>910</v>
      </c>
      <c r="B25" s="344" t="s">
        <v>883</v>
      </c>
      <c r="C25" s="344" t="s">
        <v>857</v>
      </c>
      <c r="D25" s="344" t="s">
        <v>911</v>
      </c>
      <c r="E25" s="107" t="s">
        <v>912</v>
      </c>
      <c r="F25" s="344" t="s">
        <v>860</v>
      </c>
    </row>
    <row r="26" spans="1:6" ht="42.45" x14ac:dyDescent="0.35">
      <c r="A26" s="344" t="s">
        <v>913</v>
      </c>
      <c r="B26" s="344" t="s">
        <v>883</v>
      </c>
      <c r="C26" s="344" t="s">
        <v>857</v>
      </c>
      <c r="D26" s="344" t="s">
        <v>914</v>
      </c>
      <c r="E26" s="107" t="s">
        <v>915</v>
      </c>
      <c r="F26" s="344" t="s">
        <v>860</v>
      </c>
    </row>
    <row r="27" spans="1:6" ht="56.6" x14ac:dyDescent="0.35">
      <c r="A27" s="344" t="s">
        <v>916</v>
      </c>
      <c r="B27" s="344" t="s">
        <v>883</v>
      </c>
      <c r="C27" s="344" t="s">
        <v>857</v>
      </c>
      <c r="D27" s="344" t="s">
        <v>917</v>
      </c>
      <c r="E27" s="836" t="s">
        <v>918</v>
      </c>
      <c r="F27" s="344" t="s">
        <v>860</v>
      </c>
    </row>
    <row r="28" spans="1:6" ht="42.45" x14ac:dyDescent="0.35">
      <c r="A28" s="344" t="s">
        <v>919</v>
      </c>
      <c r="B28" s="344" t="s">
        <v>883</v>
      </c>
      <c r="C28" s="344" t="s">
        <v>857</v>
      </c>
      <c r="D28" s="344" t="s">
        <v>914</v>
      </c>
      <c r="E28" s="107" t="s">
        <v>920</v>
      </c>
      <c r="F28" s="344" t="s">
        <v>860</v>
      </c>
    </row>
    <row r="29" spans="1:6" ht="42.45" x14ac:dyDescent="0.35">
      <c r="A29" s="344" t="s">
        <v>921</v>
      </c>
      <c r="B29" s="344" t="s">
        <v>883</v>
      </c>
      <c r="C29" s="344" t="s">
        <v>857</v>
      </c>
      <c r="D29" s="21"/>
      <c r="E29" s="836" t="s">
        <v>922</v>
      </c>
      <c r="F29" s="344" t="s">
        <v>860</v>
      </c>
    </row>
    <row r="30" spans="1:6" ht="56.6" x14ac:dyDescent="0.35">
      <c r="A30" s="344" t="s">
        <v>923</v>
      </c>
      <c r="B30" s="344" t="s">
        <v>883</v>
      </c>
      <c r="C30" s="344" t="s">
        <v>857</v>
      </c>
      <c r="D30" s="344" t="s">
        <v>884</v>
      </c>
      <c r="E30" s="107" t="s">
        <v>924</v>
      </c>
      <c r="F30" s="344" t="s">
        <v>860</v>
      </c>
    </row>
    <row r="31" spans="1:6" ht="84.9" x14ac:dyDescent="0.35">
      <c r="A31" s="344" t="s">
        <v>925</v>
      </c>
      <c r="B31" s="344" t="s">
        <v>883</v>
      </c>
      <c r="C31" s="344" t="s">
        <v>857</v>
      </c>
      <c r="D31" s="344" t="s">
        <v>926</v>
      </c>
      <c r="E31" s="107" t="s">
        <v>893</v>
      </c>
      <c r="F31" s="344" t="s">
        <v>860</v>
      </c>
    </row>
    <row r="32" spans="1:6" ht="42.45" x14ac:dyDescent="0.35">
      <c r="A32" s="344" t="s">
        <v>927</v>
      </c>
      <c r="B32" s="344" t="s">
        <v>883</v>
      </c>
      <c r="C32" s="344" t="s">
        <v>857</v>
      </c>
      <c r="D32" s="21"/>
      <c r="E32" s="836" t="s">
        <v>928</v>
      </c>
      <c r="F32" s="344" t="s">
        <v>860</v>
      </c>
    </row>
    <row r="33" spans="1:6" ht="70.75" x14ac:dyDescent="0.35">
      <c r="A33" s="344" t="s">
        <v>929</v>
      </c>
      <c r="B33" s="344" t="s">
        <v>883</v>
      </c>
      <c r="C33" s="344" t="s">
        <v>857</v>
      </c>
      <c r="D33" s="344" t="s">
        <v>874</v>
      </c>
      <c r="E33" s="107" t="s">
        <v>930</v>
      </c>
      <c r="F33" s="344" t="s">
        <v>860</v>
      </c>
    </row>
    <row r="34" spans="1:6" ht="42.45" x14ac:dyDescent="0.35">
      <c r="A34" s="344" t="s">
        <v>931</v>
      </c>
      <c r="B34" s="344" t="s">
        <v>883</v>
      </c>
      <c r="C34" s="344" t="s">
        <v>857</v>
      </c>
      <c r="D34" s="344" t="s">
        <v>874</v>
      </c>
      <c r="E34" s="107" t="s">
        <v>932</v>
      </c>
      <c r="F34" s="344" t="s">
        <v>860</v>
      </c>
    </row>
    <row r="35" spans="1:6" ht="56.6" x14ac:dyDescent="0.35">
      <c r="A35" s="344" t="s">
        <v>933</v>
      </c>
      <c r="B35" s="344" t="s">
        <v>883</v>
      </c>
      <c r="C35" s="344" t="s">
        <v>857</v>
      </c>
      <c r="D35" s="21" t="s">
        <v>934</v>
      </c>
      <c r="E35" s="107" t="s">
        <v>935</v>
      </c>
      <c r="F35" s="344" t="s">
        <v>860</v>
      </c>
    </row>
    <row r="36" spans="1:6" ht="56.6" x14ac:dyDescent="0.35">
      <c r="A36" s="344" t="s">
        <v>936</v>
      </c>
      <c r="B36" s="344" t="s">
        <v>883</v>
      </c>
      <c r="C36" s="344" t="s">
        <v>857</v>
      </c>
      <c r="D36" s="344" t="s">
        <v>937</v>
      </c>
      <c r="E36" s="107" t="s">
        <v>938</v>
      </c>
      <c r="F36" s="344" t="s">
        <v>860</v>
      </c>
    </row>
    <row r="37" spans="1:6" ht="56.6" x14ac:dyDescent="0.35">
      <c r="A37" s="344" t="s">
        <v>939</v>
      </c>
      <c r="B37" s="344" t="s">
        <v>883</v>
      </c>
      <c r="C37" s="344" t="s">
        <v>857</v>
      </c>
      <c r="D37" s="344" t="s">
        <v>940</v>
      </c>
      <c r="E37" s="107" t="s">
        <v>941</v>
      </c>
      <c r="F37" s="344" t="s">
        <v>860</v>
      </c>
    </row>
    <row r="38" spans="1:6" ht="42.45" x14ac:dyDescent="0.35">
      <c r="A38" s="344" t="s">
        <v>942</v>
      </c>
      <c r="B38" s="344" t="s">
        <v>883</v>
      </c>
      <c r="C38" s="344" t="s">
        <v>857</v>
      </c>
      <c r="D38" s="344"/>
      <c r="E38" s="836" t="s">
        <v>943</v>
      </c>
      <c r="F38" s="344" t="s">
        <v>860</v>
      </c>
    </row>
    <row r="39" spans="1:6" ht="42.45" x14ac:dyDescent="0.35">
      <c r="A39" s="344" t="s">
        <v>944</v>
      </c>
      <c r="B39" s="344" t="s">
        <v>883</v>
      </c>
      <c r="C39" s="344" t="s">
        <v>857</v>
      </c>
      <c r="D39" s="344"/>
      <c r="E39" s="836" t="s">
        <v>945</v>
      </c>
      <c r="F39" s="344" t="s">
        <v>860</v>
      </c>
    </row>
    <row r="40" spans="1:6" ht="28.3" x14ac:dyDescent="0.35">
      <c r="A40" s="344" t="s">
        <v>946</v>
      </c>
      <c r="B40" s="21" t="s">
        <v>947</v>
      </c>
      <c r="C40" s="344" t="s">
        <v>857</v>
      </c>
      <c r="D40" s="344" t="s">
        <v>874</v>
      </c>
      <c r="E40" s="107" t="s">
        <v>948</v>
      </c>
      <c r="F40" s="344" t="s">
        <v>860</v>
      </c>
    </row>
    <row r="41" spans="1:6" ht="28.3" x14ac:dyDescent="0.35">
      <c r="A41" s="344" t="s">
        <v>949</v>
      </c>
      <c r="B41" s="344" t="s">
        <v>883</v>
      </c>
      <c r="C41" s="344" t="s">
        <v>857</v>
      </c>
      <c r="D41" s="344" t="s">
        <v>950</v>
      </c>
      <c r="E41" s="107" t="s">
        <v>941</v>
      </c>
      <c r="F41" s="344" t="s">
        <v>860</v>
      </c>
    </row>
    <row r="42" spans="1:6" ht="42.45" x14ac:dyDescent="0.35">
      <c r="A42" s="344" t="s">
        <v>944</v>
      </c>
      <c r="B42" s="344" t="s">
        <v>883</v>
      </c>
      <c r="C42" s="344" t="s">
        <v>857</v>
      </c>
      <c r="D42" s="344"/>
      <c r="E42" s="836" t="s">
        <v>951</v>
      </c>
      <c r="F42" s="344" t="s">
        <v>860</v>
      </c>
    </row>
    <row r="43" spans="1:6" ht="42.45" x14ac:dyDescent="0.35">
      <c r="A43" s="344" t="s">
        <v>952</v>
      </c>
      <c r="B43" s="344" t="s">
        <v>883</v>
      </c>
      <c r="C43" s="344" t="s">
        <v>857</v>
      </c>
      <c r="D43" s="344"/>
      <c r="E43" s="836" t="s">
        <v>953</v>
      </c>
      <c r="F43" s="344" t="s">
        <v>860</v>
      </c>
    </row>
    <row r="44" spans="1:6" ht="28.3" x14ac:dyDescent="0.35">
      <c r="A44" s="344" t="s">
        <v>954</v>
      </c>
      <c r="B44" s="344" t="s">
        <v>883</v>
      </c>
      <c r="C44" s="344" t="s">
        <v>857</v>
      </c>
      <c r="D44" s="344" t="s">
        <v>874</v>
      </c>
      <c r="E44" s="107" t="s">
        <v>955</v>
      </c>
      <c r="F44" s="344" t="s">
        <v>860</v>
      </c>
    </row>
    <row r="45" spans="1:6" ht="42.45" x14ac:dyDescent="0.35">
      <c r="A45" s="344" t="s">
        <v>956</v>
      </c>
      <c r="B45" s="21" t="s">
        <v>947</v>
      </c>
      <c r="C45" s="344" t="s">
        <v>857</v>
      </c>
      <c r="D45" s="344" t="s">
        <v>957</v>
      </c>
      <c r="E45" s="107" t="s">
        <v>958</v>
      </c>
      <c r="F45" s="344" t="s">
        <v>860</v>
      </c>
    </row>
    <row r="46" spans="1:6" ht="28.3" x14ac:dyDescent="0.35">
      <c r="A46" s="344" t="s">
        <v>959</v>
      </c>
      <c r="B46" s="21" t="s">
        <v>947</v>
      </c>
      <c r="C46" s="344" t="s">
        <v>857</v>
      </c>
      <c r="D46" s="344" t="s">
        <v>874</v>
      </c>
      <c r="E46" s="107" t="s">
        <v>960</v>
      </c>
      <c r="F46" s="344" t="s">
        <v>860</v>
      </c>
    </row>
    <row r="47" spans="1:6" x14ac:dyDescent="0.35">
      <c r="A47" s="344" t="s">
        <v>961</v>
      </c>
      <c r="B47" s="21" t="s">
        <v>947</v>
      </c>
      <c r="C47" s="344" t="s">
        <v>857</v>
      </c>
      <c r="D47" s="344" t="s">
        <v>874</v>
      </c>
      <c r="E47" s="107" t="s">
        <v>962</v>
      </c>
      <c r="F47" s="344" t="s">
        <v>860</v>
      </c>
    </row>
    <row r="48" spans="1:6" x14ac:dyDescent="0.35">
      <c r="A48" s="344" t="s">
        <v>963</v>
      </c>
      <c r="B48" s="21" t="s">
        <v>947</v>
      </c>
      <c r="C48" s="344" t="s">
        <v>857</v>
      </c>
      <c r="D48" s="344" t="s">
        <v>874</v>
      </c>
      <c r="E48" s="107">
        <v>45799</v>
      </c>
      <c r="F48" s="344" t="s">
        <v>860</v>
      </c>
    </row>
    <row r="49" spans="1:6" x14ac:dyDescent="0.35">
      <c r="A49" s="344" t="s">
        <v>964</v>
      </c>
      <c r="B49" s="21" t="s">
        <v>947</v>
      </c>
      <c r="C49" s="344" t="s">
        <v>857</v>
      </c>
      <c r="D49" s="344" t="s">
        <v>874</v>
      </c>
      <c r="E49" s="107" t="s">
        <v>965</v>
      </c>
      <c r="F49" s="344" t="s">
        <v>860</v>
      </c>
    </row>
    <row r="50" spans="1:6" ht="42.45" x14ac:dyDescent="0.35">
      <c r="A50" s="344" t="s">
        <v>966</v>
      </c>
      <c r="B50" s="344" t="s">
        <v>883</v>
      </c>
      <c r="C50" s="344" t="s">
        <v>857</v>
      </c>
      <c r="D50" s="344"/>
      <c r="E50" s="836" t="s">
        <v>967</v>
      </c>
      <c r="F50" s="344" t="s">
        <v>860</v>
      </c>
    </row>
    <row r="51" spans="1:6" ht="42.45" x14ac:dyDescent="0.35">
      <c r="A51" s="344" t="s">
        <v>968</v>
      </c>
      <c r="B51" s="344" t="s">
        <v>883</v>
      </c>
      <c r="C51" s="344" t="s">
        <v>857</v>
      </c>
      <c r="D51" s="344"/>
      <c r="E51" s="836" t="s">
        <v>969</v>
      </c>
      <c r="F51" s="344" t="s">
        <v>860</v>
      </c>
    </row>
    <row r="52" spans="1:6" ht="42.45" x14ac:dyDescent="0.35">
      <c r="A52" s="344" t="s">
        <v>970</v>
      </c>
      <c r="B52" s="344" t="s">
        <v>883</v>
      </c>
      <c r="C52" s="344" t="s">
        <v>857</v>
      </c>
      <c r="D52" s="344"/>
      <c r="E52" s="836" t="s">
        <v>971</v>
      </c>
      <c r="F52" s="344" t="s">
        <v>860</v>
      </c>
    </row>
    <row r="53" spans="1:6" ht="99" x14ac:dyDescent="0.35">
      <c r="A53" s="344" t="s">
        <v>972</v>
      </c>
      <c r="B53" s="344" t="s">
        <v>883</v>
      </c>
      <c r="C53" s="344" t="s">
        <v>857</v>
      </c>
      <c r="D53" s="344" t="s">
        <v>973</v>
      </c>
      <c r="E53" s="107" t="s">
        <v>974</v>
      </c>
      <c r="F53" s="344" t="s">
        <v>860</v>
      </c>
    </row>
    <row r="54" spans="1:6" ht="28.3" x14ac:dyDescent="0.35">
      <c r="A54" s="344" t="s">
        <v>975</v>
      </c>
      <c r="B54" s="344" t="s">
        <v>883</v>
      </c>
      <c r="C54" s="344" t="s">
        <v>857</v>
      </c>
      <c r="D54" s="344"/>
      <c r="E54" s="836" t="s">
        <v>976</v>
      </c>
      <c r="F54" s="344" t="s">
        <v>860</v>
      </c>
    </row>
    <row r="55" spans="1:6" ht="56.6" x14ac:dyDescent="0.35">
      <c r="A55" s="344" t="s">
        <v>977</v>
      </c>
      <c r="B55" s="344" t="s">
        <v>883</v>
      </c>
      <c r="C55" s="344" t="s">
        <v>857</v>
      </c>
      <c r="D55" s="344" t="s">
        <v>978</v>
      </c>
      <c r="E55" s="836" t="s">
        <v>979</v>
      </c>
      <c r="F55" s="344" t="s">
        <v>860</v>
      </c>
    </row>
    <row r="56" spans="1:6" ht="28.3" x14ac:dyDescent="0.35">
      <c r="A56" s="344" t="s">
        <v>980</v>
      </c>
      <c r="B56" s="344" t="s">
        <v>883</v>
      </c>
      <c r="C56" s="344" t="s">
        <v>857</v>
      </c>
      <c r="D56" s="344" t="s">
        <v>978</v>
      </c>
      <c r="E56" s="107" t="s">
        <v>981</v>
      </c>
      <c r="F56" s="344" t="s">
        <v>860</v>
      </c>
    </row>
    <row r="57" spans="1:6" ht="28.3" x14ac:dyDescent="0.35">
      <c r="A57" s="344" t="s">
        <v>982</v>
      </c>
      <c r="B57" s="21" t="s">
        <v>947</v>
      </c>
      <c r="C57" s="344" t="s">
        <v>857</v>
      </c>
      <c r="D57" s="344" t="s">
        <v>874</v>
      </c>
      <c r="E57" s="107" t="s">
        <v>983</v>
      </c>
      <c r="F57" s="344" t="s">
        <v>860</v>
      </c>
    </row>
    <row r="58" spans="1:6" ht="70.75" x14ac:dyDescent="0.35">
      <c r="A58" s="344" t="s">
        <v>984</v>
      </c>
      <c r="B58" s="344" t="s">
        <v>883</v>
      </c>
      <c r="C58" s="344" t="s">
        <v>857</v>
      </c>
      <c r="D58" s="344" t="s">
        <v>985</v>
      </c>
      <c r="E58" s="107" t="s">
        <v>986</v>
      </c>
      <c r="F58" s="344" t="s">
        <v>860</v>
      </c>
    </row>
    <row r="59" spans="1:6" ht="28.3" x14ac:dyDescent="0.35">
      <c r="A59" s="344" t="s">
        <v>987</v>
      </c>
      <c r="B59" s="344" t="s">
        <v>883</v>
      </c>
      <c r="C59" s="344" t="s">
        <v>868</v>
      </c>
      <c r="D59" s="21" t="s">
        <v>988</v>
      </c>
      <c r="E59" s="107" t="s">
        <v>989</v>
      </c>
      <c r="F59" s="344" t="s">
        <v>860</v>
      </c>
    </row>
    <row r="60" spans="1:6" ht="70.75" x14ac:dyDescent="0.35">
      <c r="A60" s="344" t="s">
        <v>990</v>
      </c>
      <c r="B60" s="344" t="s">
        <v>883</v>
      </c>
      <c r="C60" s="344" t="s">
        <v>868</v>
      </c>
      <c r="D60" s="344" t="s">
        <v>991</v>
      </c>
      <c r="E60" s="107" t="s">
        <v>992</v>
      </c>
      <c r="F60" s="344" t="s">
        <v>860</v>
      </c>
    </row>
    <row r="61" spans="1:6" ht="70.75" x14ac:dyDescent="0.35">
      <c r="A61" s="344" t="s">
        <v>993</v>
      </c>
      <c r="B61" s="344" t="s">
        <v>883</v>
      </c>
      <c r="C61" s="344" t="s">
        <v>868</v>
      </c>
      <c r="D61" s="344" t="s">
        <v>994</v>
      </c>
      <c r="E61" s="107" t="s">
        <v>995</v>
      </c>
      <c r="F61" s="344" t="s">
        <v>860</v>
      </c>
    </row>
    <row r="62" spans="1:6" ht="56.6" x14ac:dyDescent="0.35">
      <c r="A62" s="344" t="s">
        <v>996</v>
      </c>
      <c r="B62" s="344" t="s">
        <v>883</v>
      </c>
      <c r="C62" s="344" t="s">
        <v>868</v>
      </c>
      <c r="D62" s="344" t="s">
        <v>997</v>
      </c>
      <c r="E62" s="107" t="s">
        <v>998</v>
      </c>
      <c r="F62" s="344" t="s">
        <v>860</v>
      </c>
    </row>
    <row r="63" spans="1:6" ht="56.6" x14ac:dyDescent="0.35">
      <c r="A63" s="344" t="s">
        <v>999</v>
      </c>
      <c r="B63" s="344" t="s">
        <v>883</v>
      </c>
      <c r="C63" s="344" t="s">
        <v>868</v>
      </c>
      <c r="D63" s="344" t="s">
        <v>1000</v>
      </c>
      <c r="E63" s="107" t="s">
        <v>1001</v>
      </c>
      <c r="F63" s="344" t="s">
        <v>860</v>
      </c>
    </row>
    <row r="64" spans="1:6" ht="70.75" x14ac:dyDescent="0.35">
      <c r="A64" s="344" t="s">
        <v>1002</v>
      </c>
      <c r="B64" s="344" t="s">
        <v>883</v>
      </c>
      <c r="C64" s="344" t="s">
        <v>868</v>
      </c>
      <c r="D64" s="344" t="s">
        <v>1003</v>
      </c>
      <c r="E64" s="107" t="s">
        <v>1004</v>
      </c>
      <c r="F64" s="344" t="s">
        <v>860</v>
      </c>
    </row>
    <row r="65" spans="1:6" ht="42.45" x14ac:dyDescent="0.35">
      <c r="A65" s="344" t="s">
        <v>1005</v>
      </c>
      <c r="B65" s="344" t="s">
        <v>883</v>
      </c>
      <c r="C65" s="344" t="s">
        <v>868</v>
      </c>
      <c r="D65" s="344" t="s">
        <v>1006</v>
      </c>
      <c r="E65" s="107" t="s">
        <v>1007</v>
      </c>
      <c r="F65" s="344" t="s">
        <v>860</v>
      </c>
    </row>
    <row r="66" spans="1:6" ht="70.75" x14ac:dyDescent="0.35">
      <c r="A66" s="344" t="s">
        <v>1008</v>
      </c>
      <c r="B66" s="344" t="s">
        <v>883</v>
      </c>
      <c r="C66" s="344" t="s">
        <v>868</v>
      </c>
      <c r="D66" s="344" t="s">
        <v>985</v>
      </c>
      <c r="E66" s="107" t="s">
        <v>1009</v>
      </c>
      <c r="F66" s="344" t="s">
        <v>860</v>
      </c>
    </row>
    <row r="67" spans="1:6" ht="56.6" x14ac:dyDescent="0.35">
      <c r="A67" s="344" t="s">
        <v>1010</v>
      </c>
      <c r="B67" s="344" t="s">
        <v>883</v>
      </c>
      <c r="C67" s="344" t="s">
        <v>868</v>
      </c>
      <c r="D67" s="21" t="s">
        <v>988</v>
      </c>
      <c r="E67" s="107" t="s">
        <v>1011</v>
      </c>
      <c r="F67" s="344" t="s">
        <v>860</v>
      </c>
    </row>
    <row r="68" spans="1:6" ht="113.15" x14ac:dyDescent="0.35">
      <c r="A68" s="344" t="s">
        <v>1012</v>
      </c>
      <c r="B68" s="344" t="s">
        <v>883</v>
      </c>
      <c r="C68" s="344" t="s">
        <v>868</v>
      </c>
      <c r="D68" s="344" t="s">
        <v>1013</v>
      </c>
      <c r="E68" s="107" t="s">
        <v>1014</v>
      </c>
      <c r="F68" s="344" t="s">
        <v>860</v>
      </c>
    </row>
    <row r="69" spans="1:6" ht="70.75" x14ac:dyDescent="0.35">
      <c r="A69" s="344" t="s">
        <v>1015</v>
      </c>
      <c r="B69" s="344" t="s">
        <v>883</v>
      </c>
      <c r="C69" s="344" t="s">
        <v>857</v>
      </c>
      <c r="D69" s="344" t="s">
        <v>1016</v>
      </c>
      <c r="E69" s="107" t="s">
        <v>1017</v>
      </c>
      <c r="F69" s="344" t="s">
        <v>860</v>
      </c>
    </row>
    <row r="70" spans="1:6" ht="70.75" x14ac:dyDescent="0.35">
      <c r="A70" s="344" t="s">
        <v>1018</v>
      </c>
      <c r="B70" s="344" t="s">
        <v>883</v>
      </c>
      <c r="C70" s="344" t="s">
        <v>868</v>
      </c>
      <c r="D70" s="344" t="s">
        <v>1019</v>
      </c>
      <c r="E70" s="107" t="s">
        <v>1020</v>
      </c>
      <c r="F70" s="344" t="s">
        <v>860</v>
      </c>
    </row>
    <row r="71" spans="1:6" ht="70.75" x14ac:dyDescent="0.35">
      <c r="A71" s="344" t="s">
        <v>1021</v>
      </c>
      <c r="B71" s="344" t="s">
        <v>883</v>
      </c>
      <c r="C71" s="344" t="s">
        <v>868</v>
      </c>
      <c r="D71" s="344" t="s">
        <v>1022</v>
      </c>
      <c r="E71" s="107" t="s">
        <v>1023</v>
      </c>
      <c r="F71" s="344" t="s">
        <v>860</v>
      </c>
    </row>
    <row r="72" spans="1:6" ht="84.9" x14ac:dyDescent="0.35">
      <c r="A72" s="344" t="s">
        <v>1024</v>
      </c>
      <c r="B72" s="344" t="s">
        <v>883</v>
      </c>
      <c r="C72" s="344" t="s">
        <v>868</v>
      </c>
      <c r="D72" s="344" t="s">
        <v>1025</v>
      </c>
      <c r="E72" s="107" t="s">
        <v>1026</v>
      </c>
      <c r="F72" s="344" t="s">
        <v>860</v>
      </c>
    </row>
    <row r="73" spans="1:6" ht="56.6" x14ac:dyDescent="0.35">
      <c r="A73" s="344" t="s">
        <v>1010</v>
      </c>
      <c r="B73" s="344" t="s">
        <v>883</v>
      </c>
      <c r="C73" s="344" t="s">
        <v>868</v>
      </c>
      <c r="D73" s="344"/>
      <c r="E73" s="107" t="s">
        <v>1027</v>
      </c>
      <c r="F73" s="344" t="s">
        <v>860</v>
      </c>
    </row>
    <row r="74" spans="1:6" ht="84.9" x14ac:dyDescent="0.35">
      <c r="A74" s="344" t="s">
        <v>1028</v>
      </c>
      <c r="B74" s="21" t="s">
        <v>947</v>
      </c>
      <c r="C74" s="344" t="s">
        <v>868</v>
      </c>
      <c r="D74" s="21" t="s">
        <v>1029</v>
      </c>
      <c r="E74" s="107" t="s">
        <v>1030</v>
      </c>
      <c r="F74" s="344" t="s">
        <v>860</v>
      </c>
    </row>
    <row r="75" spans="1:6" ht="56.6" x14ac:dyDescent="0.35">
      <c r="A75" s="344" t="s">
        <v>1031</v>
      </c>
      <c r="B75" s="344" t="s">
        <v>883</v>
      </c>
      <c r="C75" s="344" t="s">
        <v>868</v>
      </c>
      <c r="D75" s="344"/>
      <c r="E75" s="107" t="s">
        <v>1032</v>
      </c>
      <c r="F75" s="344" t="s">
        <v>860</v>
      </c>
    </row>
    <row r="76" spans="1:6" ht="70.75" x14ac:dyDescent="0.35">
      <c r="A76" s="344" t="s">
        <v>1033</v>
      </c>
      <c r="B76" s="21" t="s">
        <v>880</v>
      </c>
      <c r="C76" s="344" t="s">
        <v>868</v>
      </c>
      <c r="D76" s="344" t="s">
        <v>1034</v>
      </c>
      <c r="E76" s="107" t="s">
        <v>1035</v>
      </c>
      <c r="F76" s="344" t="s">
        <v>860</v>
      </c>
    </row>
    <row r="77" spans="1:6" ht="99" x14ac:dyDescent="0.35">
      <c r="A77" s="344" t="s">
        <v>1036</v>
      </c>
      <c r="B77" s="344" t="s">
        <v>883</v>
      </c>
      <c r="C77" s="344" t="s">
        <v>868</v>
      </c>
      <c r="D77" s="21" t="s">
        <v>988</v>
      </c>
      <c r="E77" s="107">
        <v>45549</v>
      </c>
      <c r="F77" s="344" t="s">
        <v>860</v>
      </c>
    </row>
    <row r="78" spans="1:6" ht="42.45" x14ac:dyDescent="0.35">
      <c r="A78" s="344" t="s">
        <v>1037</v>
      </c>
      <c r="B78" s="21" t="s">
        <v>1038</v>
      </c>
      <c r="C78" s="344" t="s">
        <v>868</v>
      </c>
      <c r="D78" s="344" t="s">
        <v>1006</v>
      </c>
      <c r="E78" s="107" t="s">
        <v>1039</v>
      </c>
      <c r="F78" s="344" t="s">
        <v>860</v>
      </c>
    </row>
    <row r="79" spans="1:6" ht="84.9" x14ac:dyDescent="0.35">
      <c r="A79" s="344" t="s">
        <v>1040</v>
      </c>
      <c r="B79" s="344" t="s">
        <v>883</v>
      </c>
      <c r="C79" s="344" t="s">
        <v>868</v>
      </c>
      <c r="D79" s="21" t="s">
        <v>988</v>
      </c>
      <c r="E79" s="107" t="s">
        <v>1041</v>
      </c>
      <c r="F79" s="344" t="s">
        <v>860</v>
      </c>
    </row>
    <row r="80" spans="1:6" ht="70.75" x14ac:dyDescent="0.35">
      <c r="A80" s="344" t="s">
        <v>1042</v>
      </c>
      <c r="B80" s="344" t="s">
        <v>883</v>
      </c>
      <c r="C80" s="344" t="s">
        <v>868</v>
      </c>
      <c r="D80" s="21" t="s">
        <v>988</v>
      </c>
      <c r="E80" s="107" t="s">
        <v>1043</v>
      </c>
      <c r="F80" s="344" t="s">
        <v>860</v>
      </c>
    </row>
    <row r="81" spans="1:6" ht="56.6" x14ac:dyDescent="0.35">
      <c r="A81" s="344" t="s">
        <v>1044</v>
      </c>
      <c r="B81" s="344" t="s">
        <v>883</v>
      </c>
      <c r="C81" s="344" t="s">
        <v>868</v>
      </c>
      <c r="D81" s="344" t="s">
        <v>1045</v>
      </c>
      <c r="E81" s="107" t="s">
        <v>1046</v>
      </c>
      <c r="F81" s="344" t="s">
        <v>860</v>
      </c>
    </row>
    <row r="82" spans="1:6" ht="70.75" x14ac:dyDescent="0.35">
      <c r="A82" s="344" t="s">
        <v>1047</v>
      </c>
      <c r="B82" s="21" t="s">
        <v>947</v>
      </c>
      <c r="C82" s="344" t="s">
        <v>868</v>
      </c>
      <c r="D82" s="344" t="s">
        <v>1048</v>
      </c>
      <c r="E82" s="107" t="s">
        <v>1049</v>
      </c>
      <c r="F82" s="344" t="s">
        <v>860</v>
      </c>
    </row>
    <row r="83" spans="1:6" ht="28.3" x14ac:dyDescent="0.35">
      <c r="A83" s="344" t="s">
        <v>1050</v>
      </c>
      <c r="B83" s="21" t="s">
        <v>880</v>
      </c>
      <c r="C83" s="344" t="s">
        <v>868</v>
      </c>
      <c r="D83" s="21" t="s">
        <v>988</v>
      </c>
      <c r="E83" s="107" t="s">
        <v>1051</v>
      </c>
      <c r="F83" s="344" t="s">
        <v>860</v>
      </c>
    </row>
    <row r="84" spans="1:6" ht="56.6" x14ac:dyDescent="0.35">
      <c r="A84" s="344" t="s">
        <v>1052</v>
      </c>
      <c r="B84" s="21" t="s">
        <v>1053</v>
      </c>
      <c r="C84" s="344" t="s">
        <v>868</v>
      </c>
      <c r="D84" s="21" t="s">
        <v>988</v>
      </c>
      <c r="E84" s="107">
        <v>45581</v>
      </c>
      <c r="F84" s="344" t="s">
        <v>860</v>
      </c>
    </row>
    <row r="85" spans="1:6" ht="28.3" x14ac:dyDescent="0.35">
      <c r="A85" s="344" t="s">
        <v>1054</v>
      </c>
      <c r="B85" s="21" t="s">
        <v>947</v>
      </c>
      <c r="C85" s="344" t="s">
        <v>868</v>
      </c>
      <c r="D85" s="21" t="s">
        <v>988</v>
      </c>
      <c r="E85" s="107" t="s">
        <v>1055</v>
      </c>
      <c r="F85" s="344" t="s">
        <v>860</v>
      </c>
    </row>
    <row r="86" spans="1:6" ht="28.3" x14ac:dyDescent="0.35">
      <c r="A86" s="344" t="s">
        <v>1056</v>
      </c>
      <c r="B86" s="21" t="s">
        <v>947</v>
      </c>
      <c r="C86" s="344" t="s">
        <v>868</v>
      </c>
      <c r="D86" s="21" t="s">
        <v>988</v>
      </c>
      <c r="E86" s="107" t="s">
        <v>1057</v>
      </c>
      <c r="F86" s="344" t="s">
        <v>860</v>
      </c>
    </row>
    <row r="87" spans="1:6" ht="99" x14ac:dyDescent="0.35">
      <c r="A87" s="344" t="s">
        <v>1058</v>
      </c>
      <c r="B87" s="21" t="s">
        <v>880</v>
      </c>
      <c r="C87" s="344" t="s">
        <v>868</v>
      </c>
      <c r="D87" s="838" t="s">
        <v>988</v>
      </c>
      <c r="E87" s="107" t="s">
        <v>1059</v>
      </c>
      <c r="F87" s="344" t="s">
        <v>860</v>
      </c>
    </row>
    <row r="88" spans="1:6" ht="42.45" x14ac:dyDescent="0.35">
      <c r="A88" s="344" t="s">
        <v>1060</v>
      </c>
      <c r="B88" s="21" t="s">
        <v>947</v>
      </c>
      <c r="C88" s="344" t="s">
        <v>868</v>
      </c>
      <c r="D88" s="344" t="s">
        <v>1061</v>
      </c>
      <c r="E88" s="107" t="s">
        <v>1062</v>
      </c>
      <c r="F88" s="344" t="s">
        <v>860</v>
      </c>
    </row>
    <row r="89" spans="1:6" ht="28.3" x14ac:dyDescent="0.35">
      <c r="A89" s="344" t="s">
        <v>1063</v>
      </c>
      <c r="B89" s="21" t="s">
        <v>947</v>
      </c>
      <c r="C89" s="344" t="s">
        <v>868</v>
      </c>
      <c r="D89" s="838" t="s">
        <v>988</v>
      </c>
      <c r="E89" s="107" t="s">
        <v>1064</v>
      </c>
      <c r="F89" s="344" t="s">
        <v>860</v>
      </c>
    </row>
    <row r="90" spans="1:6" ht="28.3" x14ac:dyDescent="0.35">
      <c r="A90" s="344" t="s">
        <v>1065</v>
      </c>
      <c r="B90" s="21" t="s">
        <v>947</v>
      </c>
      <c r="C90" s="344" t="s">
        <v>868</v>
      </c>
      <c r="D90" s="838" t="s">
        <v>988</v>
      </c>
      <c r="E90" s="107" t="s">
        <v>1066</v>
      </c>
      <c r="F90" s="344" t="s">
        <v>860</v>
      </c>
    </row>
    <row r="91" spans="1:6" ht="42.45" x14ac:dyDescent="0.35">
      <c r="A91" s="344" t="s">
        <v>1067</v>
      </c>
      <c r="B91" s="21" t="s">
        <v>947</v>
      </c>
      <c r="C91" s="344" t="s">
        <v>868</v>
      </c>
      <c r="D91" s="838" t="s">
        <v>988</v>
      </c>
      <c r="E91" s="107" t="s">
        <v>1068</v>
      </c>
      <c r="F91" s="344" t="s">
        <v>860</v>
      </c>
    </row>
    <row r="92" spans="1:6" ht="70.75" x14ac:dyDescent="0.35">
      <c r="A92" s="344" t="s">
        <v>1069</v>
      </c>
      <c r="B92" s="21" t="s">
        <v>1070</v>
      </c>
      <c r="C92" s="344" t="s">
        <v>868</v>
      </c>
      <c r="D92" s="838" t="s">
        <v>988</v>
      </c>
      <c r="E92" s="107">
        <v>45599</v>
      </c>
      <c r="F92" s="344" t="s">
        <v>860</v>
      </c>
    </row>
    <row r="93" spans="1:6" ht="28.3" x14ac:dyDescent="0.35">
      <c r="A93" s="344" t="s">
        <v>1071</v>
      </c>
      <c r="B93" s="21" t="s">
        <v>947</v>
      </c>
      <c r="C93" s="344" t="s">
        <v>868</v>
      </c>
      <c r="D93" s="838" t="s">
        <v>988</v>
      </c>
      <c r="E93" s="107" t="s">
        <v>1072</v>
      </c>
      <c r="F93" s="344" t="s">
        <v>860</v>
      </c>
    </row>
    <row r="94" spans="1:6" ht="42.45" x14ac:dyDescent="0.35">
      <c r="A94" s="344" t="s">
        <v>1073</v>
      </c>
      <c r="B94" s="344" t="s">
        <v>883</v>
      </c>
      <c r="C94" s="344" t="s">
        <v>868</v>
      </c>
      <c r="D94" s="21" t="s">
        <v>1074</v>
      </c>
      <c r="E94" s="107" t="s">
        <v>1075</v>
      </c>
      <c r="F94" s="344" t="s">
        <v>860</v>
      </c>
    </row>
    <row r="95" spans="1:6" ht="70.75" x14ac:dyDescent="0.35">
      <c r="A95" s="344" t="s">
        <v>1076</v>
      </c>
      <c r="B95" s="21" t="s">
        <v>947</v>
      </c>
      <c r="C95" s="344" t="s">
        <v>868</v>
      </c>
      <c r="D95" s="21" t="s">
        <v>988</v>
      </c>
      <c r="E95" s="107" t="s">
        <v>1077</v>
      </c>
      <c r="F95" s="344" t="s">
        <v>860</v>
      </c>
    </row>
    <row r="96" spans="1:6" ht="42.45" x14ac:dyDescent="0.35">
      <c r="A96" s="344" t="s">
        <v>1078</v>
      </c>
      <c r="B96" s="21" t="s">
        <v>1079</v>
      </c>
      <c r="C96" s="344" t="s">
        <v>857</v>
      </c>
      <c r="D96" s="344"/>
      <c r="E96" s="836" t="s">
        <v>1080</v>
      </c>
      <c r="F96" s="344" t="s">
        <v>860</v>
      </c>
    </row>
    <row r="97" spans="1:6" ht="56.6" x14ac:dyDescent="0.35">
      <c r="A97" s="344" t="s">
        <v>1081</v>
      </c>
      <c r="B97" s="21" t="s">
        <v>1082</v>
      </c>
      <c r="C97" s="344" t="s">
        <v>857</v>
      </c>
      <c r="D97" s="344"/>
      <c r="E97" s="836" t="s">
        <v>1083</v>
      </c>
      <c r="F97" s="344" t="s">
        <v>860</v>
      </c>
    </row>
    <row r="98" spans="1:6" ht="56.6" x14ac:dyDescent="0.35">
      <c r="A98" s="344" t="s">
        <v>1084</v>
      </c>
      <c r="B98" s="21" t="s">
        <v>1082</v>
      </c>
      <c r="C98" s="344" t="s">
        <v>857</v>
      </c>
      <c r="D98" s="344"/>
      <c r="E98" s="836" t="s">
        <v>1085</v>
      </c>
      <c r="F98" s="344" t="s">
        <v>860</v>
      </c>
    </row>
    <row r="99" spans="1:6" ht="56.6" x14ac:dyDescent="0.35">
      <c r="A99" s="344" t="s">
        <v>1086</v>
      </c>
      <c r="B99" s="21" t="s">
        <v>1082</v>
      </c>
      <c r="C99" s="344" t="s">
        <v>857</v>
      </c>
      <c r="D99" s="344"/>
      <c r="E99" s="836" t="s">
        <v>1087</v>
      </c>
      <c r="F99" s="344" t="s">
        <v>860</v>
      </c>
    </row>
    <row r="100" spans="1:6" ht="42.45" x14ac:dyDescent="0.35">
      <c r="A100" s="344" t="s">
        <v>1088</v>
      </c>
      <c r="B100" s="21" t="s">
        <v>1082</v>
      </c>
      <c r="C100" s="344" t="s">
        <v>857</v>
      </c>
      <c r="D100" s="344"/>
      <c r="E100" s="836" t="s">
        <v>1089</v>
      </c>
      <c r="F100" s="344" t="s">
        <v>860</v>
      </c>
    </row>
    <row r="101" spans="1:6" ht="28.3" x14ac:dyDescent="0.35">
      <c r="A101" s="344" t="s">
        <v>1090</v>
      </c>
      <c r="B101" s="21" t="s">
        <v>1082</v>
      </c>
      <c r="C101" s="344" t="s">
        <v>857</v>
      </c>
      <c r="D101" s="344"/>
      <c r="E101" s="836" t="s">
        <v>1091</v>
      </c>
      <c r="F101" s="344" t="s">
        <v>860</v>
      </c>
    </row>
    <row r="102" spans="1:6" ht="56.6" x14ac:dyDescent="0.35">
      <c r="A102" s="344" t="s">
        <v>1092</v>
      </c>
      <c r="B102" s="344" t="s">
        <v>883</v>
      </c>
      <c r="C102" s="344" t="s">
        <v>857</v>
      </c>
      <c r="D102" s="344"/>
      <c r="E102" s="836" t="s">
        <v>1093</v>
      </c>
      <c r="F102" s="344" t="s">
        <v>860</v>
      </c>
    </row>
    <row r="103" spans="1:6" ht="84.9" x14ac:dyDescent="0.35">
      <c r="A103" s="344" t="s">
        <v>1094</v>
      </c>
      <c r="B103" s="344" t="s">
        <v>883</v>
      </c>
      <c r="C103" s="344" t="s">
        <v>868</v>
      </c>
      <c r="D103" s="21" t="s">
        <v>988</v>
      </c>
      <c r="E103" s="107" t="s">
        <v>1095</v>
      </c>
      <c r="F103" s="344" t="s">
        <v>860</v>
      </c>
    </row>
    <row r="104" spans="1:6" ht="42.45" x14ac:dyDescent="0.35">
      <c r="A104" s="344" t="s">
        <v>1096</v>
      </c>
      <c r="B104" s="344" t="s">
        <v>883</v>
      </c>
      <c r="C104" s="344" t="s">
        <v>868</v>
      </c>
      <c r="D104" s="21" t="s">
        <v>988</v>
      </c>
      <c r="E104" s="107" t="s">
        <v>1097</v>
      </c>
      <c r="F104" s="344" t="s">
        <v>860</v>
      </c>
    </row>
    <row r="105" spans="1:6" ht="56.6" x14ac:dyDescent="0.35">
      <c r="A105" s="344" t="s">
        <v>1098</v>
      </c>
      <c r="B105" s="344" t="s">
        <v>883</v>
      </c>
      <c r="C105" s="344" t="s">
        <v>857</v>
      </c>
      <c r="D105" s="344"/>
      <c r="E105" s="107" t="s">
        <v>1099</v>
      </c>
      <c r="F105" s="344" t="s">
        <v>860</v>
      </c>
    </row>
    <row r="106" spans="1:6" ht="70.75" x14ac:dyDescent="0.35">
      <c r="A106" s="344" t="s">
        <v>1100</v>
      </c>
      <c r="B106" s="344" t="s">
        <v>883</v>
      </c>
      <c r="C106" s="344" t="s">
        <v>857</v>
      </c>
      <c r="D106" s="344" t="s">
        <v>1101</v>
      </c>
      <c r="E106" s="107" t="s">
        <v>1102</v>
      </c>
      <c r="F106" s="344" t="s">
        <v>860</v>
      </c>
    </row>
    <row r="107" spans="1:6" ht="99" x14ac:dyDescent="0.35">
      <c r="A107" s="344" t="s">
        <v>1103</v>
      </c>
      <c r="B107" s="344" t="s">
        <v>883</v>
      </c>
      <c r="C107" s="344" t="s">
        <v>857</v>
      </c>
      <c r="D107" s="344" t="s">
        <v>1104</v>
      </c>
      <c r="E107" s="107" t="s">
        <v>1105</v>
      </c>
      <c r="F107" s="344" t="s">
        <v>860</v>
      </c>
    </row>
    <row r="108" spans="1:6" ht="70.75" x14ac:dyDescent="0.35">
      <c r="A108" s="344" t="s">
        <v>1106</v>
      </c>
      <c r="B108" s="3" t="s">
        <v>1082</v>
      </c>
      <c r="C108" s="344" t="s">
        <v>857</v>
      </c>
      <c r="D108" s="344"/>
      <c r="E108" s="836" t="s">
        <v>1107</v>
      </c>
      <c r="F108" s="344" t="s">
        <v>860</v>
      </c>
    </row>
    <row r="109" spans="1:6" x14ac:dyDescent="0.35">
      <c r="A109" s="344"/>
      <c r="B109" s="344"/>
      <c r="C109" s="344"/>
      <c r="D109" s="344"/>
      <c r="E109" s="107"/>
      <c r="F109" s="344"/>
    </row>
    <row r="110" spans="1:6" x14ac:dyDescent="0.35">
      <c r="A110" s="21" t="s">
        <v>459</v>
      </c>
      <c r="B110" s="344"/>
      <c r="C110" s="344"/>
      <c r="D110" s="344"/>
      <c r="E110" s="107"/>
      <c r="F110" s="344"/>
    </row>
    <row r="111" spans="1:6" ht="28.3" x14ac:dyDescent="0.35">
      <c r="A111" s="344" t="s">
        <v>1108</v>
      </c>
      <c r="B111" s="21" t="s">
        <v>880</v>
      </c>
      <c r="C111" s="344" t="s">
        <v>1109</v>
      </c>
      <c r="D111" s="344"/>
      <c r="E111" s="107" t="s">
        <v>1110</v>
      </c>
      <c r="F111" s="344" t="s">
        <v>860</v>
      </c>
    </row>
    <row r="112" spans="1:6" ht="28.3" x14ac:dyDescent="0.35">
      <c r="A112" s="344" t="s">
        <v>1111</v>
      </c>
      <c r="B112" s="344" t="s">
        <v>862</v>
      </c>
      <c r="C112" s="344">
        <v>56</v>
      </c>
      <c r="D112" s="344"/>
      <c r="E112" s="107" t="s">
        <v>1112</v>
      </c>
      <c r="F112" s="344" t="s">
        <v>860</v>
      </c>
    </row>
    <row r="113" spans="1:6" ht="42.45" x14ac:dyDescent="0.35">
      <c r="A113" s="344" t="s">
        <v>1113</v>
      </c>
      <c r="B113" s="21" t="s">
        <v>947</v>
      </c>
      <c r="C113" s="344" t="s">
        <v>868</v>
      </c>
      <c r="D113" s="344"/>
      <c r="E113" s="107" t="s">
        <v>1114</v>
      </c>
      <c r="F113" s="344" t="s">
        <v>860</v>
      </c>
    </row>
    <row r="114" spans="1:6" ht="42.45" x14ac:dyDescent="0.35">
      <c r="A114" s="344" t="s">
        <v>1115</v>
      </c>
      <c r="B114" s="21" t="s">
        <v>883</v>
      </c>
      <c r="C114" s="344" t="s">
        <v>868</v>
      </c>
      <c r="D114" s="344"/>
      <c r="E114" s="107" t="s">
        <v>1116</v>
      </c>
      <c r="F114" s="344" t="s">
        <v>860</v>
      </c>
    </row>
    <row r="115" spans="1:6" ht="28.3" x14ac:dyDescent="0.35">
      <c r="A115" s="344" t="s">
        <v>1117</v>
      </c>
      <c r="B115" s="21" t="s">
        <v>1118</v>
      </c>
      <c r="C115" s="344" t="s">
        <v>868</v>
      </c>
      <c r="D115" s="344"/>
      <c r="E115" s="107" t="s">
        <v>1119</v>
      </c>
      <c r="F115" s="344" t="s">
        <v>860</v>
      </c>
    </row>
    <row r="116" spans="1:6" ht="42.45" x14ac:dyDescent="0.35">
      <c r="A116" s="344" t="s">
        <v>1120</v>
      </c>
      <c r="B116" s="344" t="s">
        <v>862</v>
      </c>
      <c r="C116" s="344" t="s">
        <v>868</v>
      </c>
      <c r="D116" s="344"/>
      <c r="E116" s="107" t="s">
        <v>1121</v>
      </c>
      <c r="F116" s="344" t="s">
        <v>860</v>
      </c>
    </row>
    <row r="117" spans="1:6" x14ac:dyDescent="0.35">
      <c r="A117" s="21"/>
      <c r="B117" s="344"/>
      <c r="C117" s="344"/>
      <c r="D117" s="344"/>
      <c r="E117" s="107"/>
      <c r="F117" s="344"/>
    </row>
    <row r="118" spans="1:6" x14ac:dyDescent="0.35">
      <c r="A118" s="344" t="s">
        <v>1122</v>
      </c>
      <c r="B118" s="21" t="s">
        <v>947</v>
      </c>
      <c r="C118" s="344" t="s">
        <v>857</v>
      </c>
      <c r="D118" s="344"/>
      <c r="E118" s="107" t="s">
        <v>1114</v>
      </c>
      <c r="F118" s="344" t="s">
        <v>860</v>
      </c>
    </row>
    <row r="119" spans="1:6" x14ac:dyDescent="0.35">
      <c r="A119" s="344" t="s">
        <v>1123</v>
      </c>
      <c r="B119" s="21" t="s">
        <v>947</v>
      </c>
      <c r="C119" s="344" t="s">
        <v>868</v>
      </c>
      <c r="D119" s="344"/>
      <c r="E119" s="107" t="s">
        <v>1124</v>
      </c>
      <c r="F119" s="344" t="s">
        <v>860</v>
      </c>
    </row>
    <row r="120" spans="1:6" ht="28.3" x14ac:dyDescent="0.35">
      <c r="A120" s="344" t="s">
        <v>1125</v>
      </c>
      <c r="B120" s="21" t="s">
        <v>947</v>
      </c>
      <c r="C120" s="344" t="s">
        <v>868</v>
      </c>
      <c r="D120" s="344"/>
      <c r="E120" s="107" t="s">
        <v>965</v>
      </c>
      <c r="F120" s="344" t="s">
        <v>860</v>
      </c>
    </row>
    <row r="121" spans="1:6" ht="28.3" x14ac:dyDescent="0.35">
      <c r="A121" s="344" t="s">
        <v>1126</v>
      </c>
      <c r="B121" s="21" t="s">
        <v>947</v>
      </c>
      <c r="C121" s="344" t="s">
        <v>868</v>
      </c>
      <c r="D121" s="344"/>
      <c r="E121" s="107" t="s">
        <v>1127</v>
      </c>
      <c r="F121" s="344" t="s">
        <v>860</v>
      </c>
    </row>
    <row r="122" spans="1:6" x14ac:dyDescent="0.35">
      <c r="A122" s="344" t="s">
        <v>1128</v>
      </c>
      <c r="B122" s="21" t="s">
        <v>947</v>
      </c>
      <c r="C122" s="344" t="s">
        <v>857</v>
      </c>
      <c r="D122" s="344"/>
      <c r="E122" s="107">
        <v>45606</v>
      </c>
      <c r="F122" s="344" t="s">
        <v>860</v>
      </c>
    </row>
    <row r="123" spans="1:6" ht="28.3" x14ac:dyDescent="0.35">
      <c r="A123" s="344" t="s">
        <v>1129</v>
      </c>
      <c r="B123" s="21" t="s">
        <v>947</v>
      </c>
      <c r="C123" s="344" t="s">
        <v>868</v>
      </c>
      <c r="D123" s="344"/>
      <c r="E123" s="107">
        <v>45672</v>
      </c>
      <c r="F123" s="344" t="s">
        <v>860</v>
      </c>
    </row>
    <row r="124" spans="1:6" ht="28.3" x14ac:dyDescent="0.35">
      <c r="A124" s="344" t="s">
        <v>1130</v>
      </c>
      <c r="B124" s="344" t="s">
        <v>1131</v>
      </c>
      <c r="C124" s="344" t="s">
        <v>868</v>
      </c>
      <c r="D124" s="344"/>
      <c r="E124" s="107" t="s">
        <v>1132</v>
      </c>
      <c r="F124" s="344" t="s">
        <v>860</v>
      </c>
    </row>
    <row r="125" spans="1:6" ht="42.45" x14ac:dyDescent="0.35">
      <c r="A125" s="344" t="s">
        <v>1133</v>
      </c>
      <c r="B125" s="21" t="s">
        <v>947</v>
      </c>
      <c r="C125" s="344" t="s">
        <v>868</v>
      </c>
      <c r="D125" s="344"/>
      <c r="E125" s="107" t="s">
        <v>1134</v>
      </c>
      <c r="F125" s="344" t="s">
        <v>860</v>
      </c>
    </row>
    <row r="126" spans="1:6" ht="70.75" x14ac:dyDescent="0.35">
      <c r="A126" s="344" t="s">
        <v>1135</v>
      </c>
      <c r="B126" s="344" t="s">
        <v>862</v>
      </c>
      <c r="C126" s="344" t="s">
        <v>868</v>
      </c>
      <c r="D126" s="344"/>
      <c r="E126" s="107" t="s">
        <v>1136</v>
      </c>
      <c r="F126" s="344" t="s">
        <v>860</v>
      </c>
    </row>
    <row r="127" spans="1:6" ht="42.45" x14ac:dyDescent="0.35">
      <c r="A127" s="344" t="s">
        <v>1137</v>
      </c>
      <c r="B127" s="21" t="s">
        <v>880</v>
      </c>
      <c r="C127" s="344" t="s">
        <v>857</v>
      </c>
      <c r="D127" s="344"/>
      <c r="E127" s="107">
        <v>45588</v>
      </c>
      <c r="F127" s="344" t="s">
        <v>860</v>
      </c>
    </row>
    <row r="128" spans="1:6" ht="28.3" x14ac:dyDescent="0.35">
      <c r="A128" s="344" t="s">
        <v>1138</v>
      </c>
      <c r="B128" s="21" t="s">
        <v>947</v>
      </c>
      <c r="C128" s="344" t="s">
        <v>868</v>
      </c>
      <c r="D128" s="344"/>
      <c r="E128" s="107" t="s">
        <v>1112</v>
      </c>
      <c r="F128" s="344" t="s">
        <v>860</v>
      </c>
    </row>
    <row r="129" spans="1:6" ht="28.3" x14ac:dyDescent="0.35">
      <c r="A129" s="344" t="s">
        <v>1139</v>
      </c>
      <c r="B129" s="21" t="s">
        <v>1140</v>
      </c>
      <c r="C129" s="344" t="s">
        <v>868</v>
      </c>
      <c r="D129" s="344"/>
      <c r="E129" s="107" t="s">
        <v>1112</v>
      </c>
      <c r="F129" s="344" t="s">
        <v>860</v>
      </c>
    </row>
    <row r="130" spans="1:6" ht="56.6" x14ac:dyDescent="0.35">
      <c r="A130" s="344" t="s">
        <v>1141</v>
      </c>
      <c r="B130" s="21" t="s">
        <v>947</v>
      </c>
      <c r="C130" s="344" t="s">
        <v>868</v>
      </c>
      <c r="D130" s="344"/>
      <c r="E130" s="836" t="s">
        <v>1142</v>
      </c>
      <c r="F130" s="344" t="s">
        <v>860</v>
      </c>
    </row>
    <row r="131" spans="1:6" ht="84.9" x14ac:dyDescent="0.35">
      <c r="A131" s="344" t="s">
        <v>1143</v>
      </c>
      <c r="B131" s="344" t="s">
        <v>1082</v>
      </c>
      <c r="C131" s="344" t="s">
        <v>857</v>
      </c>
      <c r="D131" s="344"/>
      <c r="E131" s="107" t="s">
        <v>1144</v>
      </c>
      <c r="F131" s="344" t="s">
        <v>860</v>
      </c>
    </row>
    <row r="132" spans="1:6" ht="56.6" x14ac:dyDescent="0.35">
      <c r="A132" s="344" t="s">
        <v>1145</v>
      </c>
      <c r="B132" s="344" t="s">
        <v>862</v>
      </c>
      <c r="C132" s="344" t="s">
        <v>857</v>
      </c>
      <c r="D132" s="344"/>
      <c r="E132" s="107" t="s">
        <v>1146</v>
      </c>
      <c r="F132" s="344" t="s">
        <v>860</v>
      </c>
    </row>
    <row r="133" spans="1:6" ht="28.3" x14ac:dyDescent="0.35">
      <c r="A133" s="344" t="s">
        <v>1147</v>
      </c>
      <c r="B133" s="344" t="s">
        <v>1148</v>
      </c>
      <c r="C133" s="344" t="s">
        <v>868</v>
      </c>
      <c r="D133" s="344"/>
      <c r="E133" s="107" t="s">
        <v>1149</v>
      </c>
      <c r="F133" s="344" t="s">
        <v>860</v>
      </c>
    </row>
    <row r="134" spans="1:6" x14ac:dyDescent="0.35">
      <c r="A134" s="21"/>
      <c r="B134" s="344"/>
      <c r="C134" s="344"/>
      <c r="D134" s="344"/>
      <c r="E134" s="107"/>
      <c r="F134" s="344"/>
    </row>
    <row r="135" spans="1:6" ht="28.3" x14ac:dyDescent="0.35">
      <c r="A135" s="344" t="s">
        <v>1150</v>
      </c>
      <c r="B135" s="344" t="s">
        <v>1151</v>
      </c>
      <c r="C135" s="344" t="s">
        <v>868</v>
      </c>
      <c r="D135" s="344"/>
      <c r="E135" s="836" t="s">
        <v>1152</v>
      </c>
      <c r="F135" s="344" t="s">
        <v>860</v>
      </c>
    </row>
    <row r="136" spans="1:6" ht="28.3" x14ac:dyDescent="0.35">
      <c r="A136" s="344" t="s">
        <v>1153</v>
      </c>
      <c r="B136" s="344" t="s">
        <v>1151</v>
      </c>
      <c r="C136" s="344" t="s">
        <v>868</v>
      </c>
      <c r="D136" s="344"/>
      <c r="E136" s="836" t="s">
        <v>1154</v>
      </c>
      <c r="F136" s="344" t="s">
        <v>860</v>
      </c>
    </row>
    <row r="137" spans="1:6" ht="28.3" x14ac:dyDescent="0.35">
      <c r="A137" s="344" t="s">
        <v>1155</v>
      </c>
      <c r="B137" s="21" t="s">
        <v>947</v>
      </c>
      <c r="C137" s="344" t="s">
        <v>857</v>
      </c>
      <c r="D137" s="344"/>
      <c r="E137" s="107" t="s">
        <v>1156</v>
      </c>
      <c r="F137" s="344" t="s">
        <v>860</v>
      </c>
    </row>
    <row r="138" spans="1:6" x14ac:dyDescent="0.35">
      <c r="A138" s="344"/>
      <c r="B138" s="344"/>
      <c r="C138" s="344"/>
      <c r="D138" s="344"/>
      <c r="E138" s="107"/>
      <c r="F138" s="344"/>
    </row>
    <row r="139" spans="1:6" x14ac:dyDescent="0.35">
      <c r="A139" s="21" t="s">
        <v>841</v>
      </c>
      <c r="B139" s="344"/>
      <c r="C139" s="344"/>
      <c r="D139" s="344"/>
      <c r="E139" s="107"/>
      <c r="F139" s="344"/>
    </row>
    <row r="140" spans="1:6" ht="28.3" x14ac:dyDescent="0.35">
      <c r="A140" s="344" t="s">
        <v>1157</v>
      </c>
      <c r="B140" s="21" t="s">
        <v>947</v>
      </c>
      <c r="C140" s="344" t="s">
        <v>868</v>
      </c>
      <c r="D140" s="344"/>
      <c r="E140" s="107" t="s">
        <v>1158</v>
      </c>
      <c r="F140" s="344" t="s">
        <v>860</v>
      </c>
    </row>
    <row r="141" spans="1:6" ht="42.45" x14ac:dyDescent="0.35">
      <c r="A141" s="344" t="s">
        <v>1159</v>
      </c>
      <c r="B141" s="344" t="s">
        <v>1160</v>
      </c>
      <c r="C141" s="344" t="s">
        <v>857</v>
      </c>
      <c r="D141" s="344"/>
      <c r="E141" s="836" t="s">
        <v>1161</v>
      </c>
      <c r="F141" s="344" t="s">
        <v>860</v>
      </c>
    </row>
    <row r="142" spans="1:6" ht="28.3" x14ac:dyDescent="0.35">
      <c r="A142" s="344" t="s">
        <v>1162</v>
      </c>
      <c r="B142" s="344" t="s">
        <v>1151</v>
      </c>
      <c r="C142" s="839" t="s">
        <v>857</v>
      </c>
      <c r="D142" s="344"/>
      <c r="E142" s="107">
        <v>45622</v>
      </c>
      <c r="F142" s="344" t="s">
        <v>860</v>
      </c>
    </row>
    <row r="143" spans="1:6" ht="56.6" x14ac:dyDescent="0.35">
      <c r="A143" s="344" t="s">
        <v>1163</v>
      </c>
      <c r="B143" s="344" t="s">
        <v>1164</v>
      </c>
      <c r="C143" s="344" t="s">
        <v>857</v>
      </c>
      <c r="D143" s="344"/>
      <c r="E143" s="107">
        <v>45720</v>
      </c>
      <c r="F143" s="344" t="s">
        <v>860</v>
      </c>
    </row>
    <row r="144" spans="1:6" ht="28.3" x14ac:dyDescent="0.35">
      <c r="A144" s="344" t="s">
        <v>1165</v>
      </c>
      <c r="B144" s="344" t="s">
        <v>1082</v>
      </c>
      <c r="C144" s="344" t="s">
        <v>857</v>
      </c>
      <c r="D144" s="344"/>
      <c r="E144" s="107">
        <v>45695</v>
      </c>
      <c r="F144" s="344" t="s">
        <v>860</v>
      </c>
    </row>
    <row r="145" spans="1:6" x14ac:dyDescent="0.35">
      <c r="A145" s="344" t="s">
        <v>1166</v>
      </c>
      <c r="B145" s="344" t="s">
        <v>1082</v>
      </c>
      <c r="C145" s="344" t="s">
        <v>857</v>
      </c>
      <c r="D145" s="344"/>
      <c r="E145" s="107">
        <v>45560</v>
      </c>
      <c r="F145" s="344" t="s">
        <v>860</v>
      </c>
    </row>
    <row r="146" spans="1:6" ht="70.75" x14ac:dyDescent="0.35">
      <c r="A146" s="344" t="s">
        <v>1167</v>
      </c>
      <c r="B146" s="344" t="s">
        <v>1082</v>
      </c>
      <c r="C146" s="344" t="s">
        <v>857</v>
      </c>
      <c r="D146" s="344"/>
      <c r="E146" s="836" t="s">
        <v>1168</v>
      </c>
      <c r="F146" s="344" t="s">
        <v>860</v>
      </c>
    </row>
    <row r="147" spans="1:6" ht="70.75" x14ac:dyDescent="0.35">
      <c r="A147" s="344" t="s">
        <v>1169</v>
      </c>
      <c r="B147" s="344" t="s">
        <v>1082</v>
      </c>
      <c r="C147" s="344" t="s">
        <v>857</v>
      </c>
      <c r="D147" s="344"/>
      <c r="E147" s="836" t="s">
        <v>1170</v>
      </c>
      <c r="F147" s="344" t="s">
        <v>860</v>
      </c>
    </row>
    <row r="148" spans="1:6" ht="28.3" x14ac:dyDescent="0.35">
      <c r="A148" s="344" t="s">
        <v>1171</v>
      </c>
      <c r="B148" s="21" t="s">
        <v>947</v>
      </c>
      <c r="C148" s="344" t="s">
        <v>868</v>
      </c>
      <c r="D148" s="344"/>
      <c r="E148" s="107">
        <v>45612</v>
      </c>
      <c r="F148" s="344" t="s">
        <v>860</v>
      </c>
    </row>
    <row r="149" spans="1:6" x14ac:dyDescent="0.35">
      <c r="A149" s="344" t="s">
        <v>1172</v>
      </c>
      <c r="B149" s="344" t="s">
        <v>1173</v>
      </c>
      <c r="C149" s="344" t="s">
        <v>857</v>
      </c>
      <c r="D149" s="344"/>
      <c r="E149" s="107">
        <v>45607</v>
      </c>
      <c r="F149" s="344" t="s">
        <v>860</v>
      </c>
    </row>
    <row r="150" spans="1:6" ht="28.3" x14ac:dyDescent="0.35">
      <c r="A150" s="344" t="s">
        <v>1174</v>
      </c>
      <c r="B150" s="344" t="s">
        <v>947</v>
      </c>
      <c r="C150" s="344" t="s">
        <v>868</v>
      </c>
      <c r="D150" s="344"/>
      <c r="E150" s="107">
        <v>45742</v>
      </c>
      <c r="F150" s="344" t="s">
        <v>860</v>
      </c>
    </row>
    <row r="151" spans="1:6" ht="99" x14ac:dyDescent="0.35">
      <c r="A151" s="344" t="s">
        <v>1175</v>
      </c>
      <c r="B151" s="344" t="s">
        <v>1176</v>
      </c>
      <c r="C151" s="344" t="s">
        <v>868</v>
      </c>
      <c r="D151" s="344" t="s">
        <v>1177</v>
      </c>
      <c r="E151" s="107" t="s">
        <v>958</v>
      </c>
      <c r="F151" s="344" t="s">
        <v>860</v>
      </c>
    </row>
    <row r="152" spans="1:6" ht="42.45" x14ac:dyDescent="0.35">
      <c r="A152" s="344" t="s">
        <v>1178</v>
      </c>
      <c r="B152" s="344" t="s">
        <v>880</v>
      </c>
      <c r="C152" s="344" t="s">
        <v>868</v>
      </c>
      <c r="D152" s="344"/>
      <c r="E152" s="107">
        <v>45814</v>
      </c>
      <c r="F152" s="344" t="s">
        <v>860</v>
      </c>
    </row>
    <row r="153" spans="1:6" ht="28.3" x14ac:dyDescent="0.35">
      <c r="A153" s="344" t="s">
        <v>1179</v>
      </c>
      <c r="B153" s="344" t="s">
        <v>947</v>
      </c>
      <c r="C153" s="344" t="s">
        <v>868</v>
      </c>
      <c r="D153" s="344"/>
      <c r="E153" s="107" t="s">
        <v>1114</v>
      </c>
      <c r="F153" s="344" t="s">
        <v>860</v>
      </c>
    </row>
    <row r="154" spans="1:6" ht="28.3" x14ac:dyDescent="0.35">
      <c r="A154" s="344" t="s">
        <v>1180</v>
      </c>
      <c r="B154" s="344" t="s">
        <v>947</v>
      </c>
      <c r="C154" s="344" t="s">
        <v>868</v>
      </c>
      <c r="D154" s="344"/>
      <c r="E154" s="107" t="s">
        <v>965</v>
      </c>
      <c r="F154" s="344" t="s">
        <v>860</v>
      </c>
    </row>
    <row r="155" spans="1:6" ht="84.9" x14ac:dyDescent="0.35">
      <c r="A155" s="344" t="s">
        <v>1181</v>
      </c>
      <c r="B155" s="344" t="s">
        <v>947</v>
      </c>
      <c r="C155" s="344" t="s">
        <v>868</v>
      </c>
      <c r="D155" s="344"/>
      <c r="E155" s="107">
        <v>45791</v>
      </c>
      <c r="F155" s="344" t="s">
        <v>860</v>
      </c>
    </row>
    <row r="156" spans="1:6" ht="28.3" x14ac:dyDescent="0.35">
      <c r="A156" s="344" t="s">
        <v>1182</v>
      </c>
      <c r="B156" s="344" t="s">
        <v>1176</v>
      </c>
      <c r="C156" s="344" t="s">
        <v>868</v>
      </c>
      <c r="D156" s="344"/>
      <c r="E156" s="107" t="s">
        <v>1124</v>
      </c>
      <c r="F156" s="344" t="s">
        <v>860</v>
      </c>
    </row>
    <row r="157" spans="1:6" ht="28.3" x14ac:dyDescent="0.35">
      <c r="A157" s="344" t="s">
        <v>1183</v>
      </c>
      <c r="B157" s="344" t="s">
        <v>1176</v>
      </c>
      <c r="C157" s="344" t="s">
        <v>868</v>
      </c>
      <c r="D157" s="344"/>
      <c r="E157" s="107" t="s">
        <v>1184</v>
      </c>
      <c r="F157" s="344" t="s">
        <v>860</v>
      </c>
    </row>
    <row r="158" spans="1:6" ht="28.3" x14ac:dyDescent="0.35">
      <c r="A158" s="344" t="s">
        <v>1185</v>
      </c>
      <c r="B158" s="344" t="s">
        <v>1176</v>
      </c>
      <c r="C158" s="344" t="s">
        <v>868</v>
      </c>
      <c r="D158" s="344"/>
      <c r="E158" s="107" t="s">
        <v>1186</v>
      </c>
      <c r="F158" s="344" t="s">
        <v>860</v>
      </c>
    </row>
    <row r="159" spans="1:6" ht="99" x14ac:dyDescent="0.35">
      <c r="A159" s="344" t="s">
        <v>1187</v>
      </c>
      <c r="B159" s="344" t="s">
        <v>1176</v>
      </c>
      <c r="C159" s="344" t="s">
        <v>868</v>
      </c>
      <c r="D159" s="344"/>
      <c r="E159" s="107">
        <v>45783</v>
      </c>
      <c r="F159" s="344" t="s">
        <v>461</v>
      </c>
    </row>
    <row r="160" spans="1:6" x14ac:dyDescent="0.35">
      <c r="A160" s="344" t="s">
        <v>1188</v>
      </c>
      <c r="B160" s="344" t="s">
        <v>1189</v>
      </c>
      <c r="C160" s="344" t="s">
        <v>868</v>
      </c>
      <c r="D160" s="344"/>
      <c r="E160" s="107" t="s">
        <v>958</v>
      </c>
      <c r="F160" s="344" t="s">
        <v>860</v>
      </c>
    </row>
    <row r="161" spans="1:6" ht="42.45" x14ac:dyDescent="0.35">
      <c r="A161" s="344" t="s">
        <v>1190</v>
      </c>
      <c r="B161" s="344" t="s">
        <v>880</v>
      </c>
      <c r="C161" s="344" t="s">
        <v>868</v>
      </c>
      <c r="D161" s="344"/>
      <c r="E161" s="107" t="s">
        <v>1112</v>
      </c>
      <c r="F161" s="344" t="s">
        <v>860</v>
      </c>
    </row>
    <row r="162" spans="1:6" ht="28.3" x14ac:dyDescent="0.35">
      <c r="A162" s="344" t="s">
        <v>1191</v>
      </c>
      <c r="B162" s="344" t="s">
        <v>1176</v>
      </c>
      <c r="C162" s="344" t="s">
        <v>857</v>
      </c>
      <c r="D162" s="344"/>
      <c r="E162" s="107">
        <v>45744</v>
      </c>
      <c r="F162" s="344" t="s">
        <v>860</v>
      </c>
    </row>
    <row r="163" spans="1:6" ht="84.9" x14ac:dyDescent="0.35">
      <c r="A163" s="344" t="s">
        <v>1192</v>
      </c>
      <c r="B163" s="344" t="s">
        <v>1176</v>
      </c>
      <c r="C163" s="344" t="s">
        <v>868</v>
      </c>
      <c r="D163" s="344"/>
      <c r="E163" s="107" t="s">
        <v>1193</v>
      </c>
      <c r="F163" s="344" t="s">
        <v>461</v>
      </c>
    </row>
    <row r="164" spans="1:6" ht="42.45" x14ac:dyDescent="0.35">
      <c r="A164" s="344" t="s">
        <v>1194</v>
      </c>
      <c r="B164" s="344" t="s">
        <v>1173</v>
      </c>
      <c r="C164" s="344" t="s">
        <v>868</v>
      </c>
      <c r="D164" s="344"/>
      <c r="E164" s="107" t="s">
        <v>1195</v>
      </c>
      <c r="F164" s="344" t="s">
        <v>860</v>
      </c>
    </row>
    <row r="165" spans="1:6" ht="56.6" x14ac:dyDescent="0.35">
      <c r="A165" s="344" t="s">
        <v>1196</v>
      </c>
      <c r="B165" s="344" t="s">
        <v>1173</v>
      </c>
      <c r="C165" s="344" t="s">
        <v>868</v>
      </c>
      <c r="D165" s="344"/>
      <c r="E165" s="107">
        <v>45793</v>
      </c>
      <c r="F165" s="344" t="s">
        <v>860</v>
      </c>
    </row>
    <row r="166" spans="1:6" ht="42.45" x14ac:dyDescent="0.35">
      <c r="A166" s="344" t="s">
        <v>1197</v>
      </c>
      <c r="B166" s="344" t="s">
        <v>1176</v>
      </c>
      <c r="C166" s="344" t="s">
        <v>868</v>
      </c>
      <c r="D166" s="344"/>
      <c r="E166" s="107" t="s">
        <v>1198</v>
      </c>
      <c r="F166" s="344" t="s">
        <v>860</v>
      </c>
    </row>
    <row r="167" spans="1:6" ht="70.75" x14ac:dyDescent="0.35">
      <c r="A167" s="344" t="s">
        <v>1199</v>
      </c>
      <c r="B167" s="344" t="s">
        <v>947</v>
      </c>
      <c r="C167" s="344" t="s">
        <v>868</v>
      </c>
      <c r="D167" s="344"/>
      <c r="E167" s="107">
        <v>45542</v>
      </c>
      <c r="F167" s="344" t="s">
        <v>860</v>
      </c>
    </row>
    <row r="168" spans="1:6" ht="56.6" x14ac:dyDescent="0.35">
      <c r="A168" s="344" t="s">
        <v>1200</v>
      </c>
      <c r="B168" s="344" t="s">
        <v>1173</v>
      </c>
      <c r="C168" s="344" t="s">
        <v>857</v>
      </c>
      <c r="D168" s="344"/>
      <c r="E168" s="107">
        <v>45625</v>
      </c>
      <c r="F168" s="344" t="s">
        <v>860</v>
      </c>
    </row>
    <row r="169" spans="1:6" ht="28.3" x14ac:dyDescent="0.35">
      <c r="A169" s="344" t="s">
        <v>1201</v>
      </c>
      <c r="B169" s="344" t="s">
        <v>1173</v>
      </c>
      <c r="C169" s="344" t="s">
        <v>857</v>
      </c>
      <c r="D169" s="344"/>
      <c r="E169" s="107">
        <v>45743</v>
      </c>
      <c r="F169" s="344" t="s">
        <v>860</v>
      </c>
    </row>
    <row r="170" spans="1:6" x14ac:dyDescent="0.35">
      <c r="A170" s="344" t="s">
        <v>1202</v>
      </c>
      <c r="B170" s="344" t="s">
        <v>947</v>
      </c>
      <c r="C170" s="344" t="s">
        <v>857</v>
      </c>
      <c r="D170" s="344"/>
      <c r="E170" s="107">
        <v>45794</v>
      </c>
      <c r="F170" s="344" t="s">
        <v>860</v>
      </c>
    </row>
    <row r="171" spans="1:6" ht="28.3" x14ac:dyDescent="0.35">
      <c r="A171" s="344" t="s">
        <v>1203</v>
      </c>
      <c r="B171" s="344" t="s">
        <v>1131</v>
      </c>
      <c r="C171" s="344" t="s">
        <v>857</v>
      </c>
      <c r="D171" s="344"/>
      <c r="E171" s="107">
        <v>45576</v>
      </c>
      <c r="F171" s="344" t="s">
        <v>860</v>
      </c>
    </row>
    <row r="172" spans="1:6" ht="42.45" x14ac:dyDescent="0.35">
      <c r="A172" s="344" t="s">
        <v>1204</v>
      </c>
      <c r="B172" s="344" t="s">
        <v>1173</v>
      </c>
      <c r="C172" s="344" t="s">
        <v>857</v>
      </c>
      <c r="D172" s="344"/>
      <c r="E172" s="107">
        <v>45625</v>
      </c>
      <c r="F172" s="344" t="s">
        <v>860</v>
      </c>
    </row>
    <row r="173" spans="1:6" ht="84.9" x14ac:dyDescent="0.35">
      <c r="A173" s="344" t="s">
        <v>1205</v>
      </c>
      <c r="B173" s="344" t="s">
        <v>1176</v>
      </c>
      <c r="C173" s="344" t="s">
        <v>868</v>
      </c>
      <c r="D173" s="344"/>
      <c r="E173" s="107">
        <v>45793</v>
      </c>
      <c r="F173" s="344" t="s">
        <v>461</v>
      </c>
    </row>
    <row r="174" spans="1:6" ht="42.45" x14ac:dyDescent="0.35">
      <c r="A174" s="344" t="s">
        <v>1206</v>
      </c>
      <c r="B174" s="344" t="s">
        <v>1176</v>
      </c>
      <c r="C174" s="344" t="s">
        <v>868</v>
      </c>
      <c r="D174" s="344"/>
      <c r="E174" s="107" t="s">
        <v>1207</v>
      </c>
      <c r="F174" s="344" t="s">
        <v>860</v>
      </c>
    </row>
    <row r="175" spans="1:6" ht="28.3" x14ac:dyDescent="0.35">
      <c r="A175" s="344" t="s">
        <v>1208</v>
      </c>
      <c r="B175" s="344" t="s">
        <v>862</v>
      </c>
      <c r="C175" s="344" t="s">
        <v>857</v>
      </c>
      <c r="D175" s="344"/>
      <c r="E175" s="107">
        <v>45764</v>
      </c>
      <c r="F175" s="344" t="s">
        <v>461</v>
      </c>
    </row>
    <row r="176" spans="1:6" x14ac:dyDescent="0.35">
      <c r="A176" s="344"/>
      <c r="B176" s="344"/>
      <c r="C176" s="344"/>
      <c r="D176" s="344"/>
      <c r="E176" s="107"/>
      <c r="F176" s="344"/>
    </row>
    <row r="177" spans="1:6" ht="42.45" x14ac:dyDescent="0.35">
      <c r="A177" s="344" t="s">
        <v>1209</v>
      </c>
      <c r="B177" s="344" t="s">
        <v>856</v>
      </c>
      <c r="C177" s="344" t="s">
        <v>857</v>
      </c>
      <c r="D177" s="344"/>
      <c r="E177" s="107">
        <v>45686</v>
      </c>
      <c r="F177" s="344" t="s">
        <v>860</v>
      </c>
    </row>
    <row r="178" spans="1:6" ht="42.45" x14ac:dyDescent="0.35">
      <c r="A178" s="344" t="s">
        <v>1210</v>
      </c>
      <c r="B178" s="344" t="s">
        <v>856</v>
      </c>
      <c r="C178" s="344" t="s">
        <v>857</v>
      </c>
      <c r="D178" s="344"/>
      <c r="E178" s="836" t="s">
        <v>1211</v>
      </c>
      <c r="F178" s="344" t="s">
        <v>860</v>
      </c>
    </row>
    <row r="179" spans="1:6" ht="56.6" x14ac:dyDescent="0.35">
      <c r="A179" s="344" t="s">
        <v>1212</v>
      </c>
      <c r="B179" s="344" t="s">
        <v>856</v>
      </c>
      <c r="C179" s="344" t="s">
        <v>857</v>
      </c>
      <c r="D179" s="344"/>
      <c r="E179" s="107">
        <v>45779</v>
      </c>
      <c r="F179" s="344" t="s">
        <v>860</v>
      </c>
    </row>
    <row r="180" spans="1:6" ht="28.3" x14ac:dyDescent="0.35">
      <c r="A180" s="344" t="s">
        <v>1213</v>
      </c>
      <c r="B180" s="344" t="s">
        <v>1173</v>
      </c>
      <c r="C180" s="344" t="s">
        <v>857</v>
      </c>
      <c r="D180" s="344"/>
      <c r="E180" s="836" t="s">
        <v>1214</v>
      </c>
      <c r="F180" s="344" t="s">
        <v>860</v>
      </c>
    </row>
    <row r="181" spans="1:6" ht="42.45" x14ac:dyDescent="0.35">
      <c r="A181" s="344" t="s">
        <v>1215</v>
      </c>
      <c r="B181" s="344" t="s">
        <v>1216</v>
      </c>
      <c r="C181" s="344" t="s">
        <v>868</v>
      </c>
      <c r="D181" s="344"/>
      <c r="E181" s="107">
        <v>45741</v>
      </c>
      <c r="F181" s="344" t="s">
        <v>860</v>
      </c>
    </row>
    <row r="182" spans="1:6" x14ac:dyDescent="0.35">
      <c r="A182" s="344" t="s">
        <v>1217</v>
      </c>
      <c r="B182" s="344" t="s">
        <v>1189</v>
      </c>
      <c r="C182" s="344" t="s">
        <v>857</v>
      </c>
      <c r="D182" s="344"/>
      <c r="E182" s="107" t="s">
        <v>1116</v>
      </c>
      <c r="F182" s="344" t="s">
        <v>860</v>
      </c>
    </row>
    <row r="183" spans="1:6" ht="28.3" x14ac:dyDescent="0.35">
      <c r="A183" s="344" t="s">
        <v>1218</v>
      </c>
      <c r="B183" s="344" t="s">
        <v>1082</v>
      </c>
      <c r="C183" s="344" t="s">
        <v>857</v>
      </c>
      <c r="D183" s="344"/>
      <c r="E183" s="836" t="s">
        <v>1219</v>
      </c>
      <c r="F183" s="344" t="s">
        <v>860</v>
      </c>
    </row>
    <row r="184" spans="1:6" ht="42.45" x14ac:dyDescent="0.35">
      <c r="A184" s="344" t="s">
        <v>1220</v>
      </c>
      <c r="B184" s="344" t="s">
        <v>1082</v>
      </c>
      <c r="C184" s="344" t="s">
        <v>857</v>
      </c>
      <c r="D184" s="344"/>
      <c r="E184" s="836" t="s">
        <v>1170</v>
      </c>
      <c r="F184" s="344" t="s">
        <v>860</v>
      </c>
    </row>
    <row r="185" spans="1:6" ht="28.3" x14ac:dyDescent="0.35">
      <c r="A185" s="344" t="s">
        <v>1221</v>
      </c>
      <c r="B185" s="344" t="s">
        <v>1173</v>
      </c>
      <c r="C185" s="344" t="s">
        <v>857</v>
      </c>
      <c r="D185" s="344"/>
      <c r="E185" s="836" t="s">
        <v>1222</v>
      </c>
      <c r="F185" s="344" t="s">
        <v>860</v>
      </c>
    </row>
    <row r="186" spans="1:6" ht="56.6" x14ac:dyDescent="0.35">
      <c r="A186" s="344" t="s">
        <v>1223</v>
      </c>
      <c r="B186" s="344" t="s">
        <v>1082</v>
      </c>
      <c r="C186" s="344" t="s">
        <v>857</v>
      </c>
      <c r="D186" s="344"/>
      <c r="E186" s="836" t="s">
        <v>1168</v>
      </c>
      <c r="F186" s="344" t="s">
        <v>860</v>
      </c>
    </row>
    <row r="187" spans="1:6" ht="42.45" x14ac:dyDescent="0.35">
      <c r="A187" s="344" t="s">
        <v>1224</v>
      </c>
      <c r="B187" s="344" t="s">
        <v>55</v>
      </c>
      <c r="C187" s="344" t="s">
        <v>868</v>
      </c>
      <c r="D187" s="344"/>
      <c r="E187" s="107" t="s">
        <v>1225</v>
      </c>
      <c r="F187" s="344" t="s">
        <v>860</v>
      </c>
    </row>
    <row r="188" spans="1:6" ht="84.9" x14ac:dyDescent="0.35">
      <c r="A188" s="344" t="s">
        <v>1226</v>
      </c>
      <c r="B188" s="344" t="s">
        <v>1227</v>
      </c>
      <c r="C188" s="840" t="s">
        <v>868</v>
      </c>
      <c r="D188" s="344"/>
      <c r="E188" s="344" t="s">
        <v>1228</v>
      </c>
      <c r="F188" s="344" t="s">
        <v>461</v>
      </c>
    </row>
    <row r="189" spans="1:6" x14ac:dyDescent="0.35">
      <c r="A189" s="344"/>
      <c r="B189" s="344"/>
      <c r="C189" s="344"/>
      <c r="D189" s="344"/>
      <c r="E189" s="107"/>
      <c r="F189" s="344"/>
    </row>
    <row r="190" spans="1:6" x14ac:dyDescent="0.35">
      <c r="A190" s="21" t="s">
        <v>460</v>
      </c>
      <c r="B190" s="344"/>
      <c r="C190" s="344"/>
      <c r="D190" s="344"/>
      <c r="E190" s="107"/>
      <c r="F190" s="344"/>
    </row>
    <row r="191" spans="1:6" ht="42.45" x14ac:dyDescent="0.35">
      <c r="A191" s="841" t="s">
        <v>1229</v>
      </c>
      <c r="B191" s="344" t="s">
        <v>1230</v>
      </c>
      <c r="C191" s="344" t="s">
        <v>857</v>
      </c>
      <c r="D191" s="344"/>
      <c r="E191" s="836" t="s">
        <v>1231</v>
      </c>
      <c r="F191" s="344"/>
    </row>
    <row r="192" spans="1:6" ht="42.45" x14ac:dyDescent="0.35">
      <c r="A192" s="841" t="s">
        <v>1232</v>
      </c>
      <c r="B192" s="842" t="s">
        <v>1230</v>
      </c>
      <c r="C192" s="842" t="s">
        <v>857</v>
      </c>
      <c r="D192" s="344"/>
      <c r="E192" s="836" t="s">
        <v>1233</v>
      </c>
      <c r="F192" s="344"/>
    </row>
    <row r="193" spans="1:7" ht="28.3" x14ac:dyDescent="0.35">
      <c r="A193" s="843" t="s">
        <v>1234</v>
      </c>
      <c r="B193" s="842" t="s">
        <v>1230</v>
      </c>
      <c r="C193" s="844" t="s">
        <v>857</v>
      </c>
      <c r="D193" s="8"/>
      <c r="E193" s="845" t="s">
        <v>1235</v>
      </c>
      <c r="F193" s="8"/>
      <c r="G193" s="856"/>
    </row>
    <row r="194" spans="1:7" ht="42.45" x14ac:dyDescent="0.35">
      <c r="A194" s="841" t="s">
        <v>1236</v>
      </c>
      <c r="B194" s="842" t="s">
        <v>1230</v>
      </c>
      <c r="C194" s="842" t="s">
        <v>857</v>
      </c>
      <c r="D194" s="8"/>
      <c r="E194" s="846" t="s">
        <v>1237</v>
      </c>
      <c r="F194" s="8"/>
    </row>
    <row r="195" spans="1:7" x14ac:dyDescent="0.35">
      <c r="A195" s="847" t="s">
        <v>1238</v>
      </c>
      <c r="B195" s="842"/>
      <c r="C195" s="842"/>
      <c r="D195" s="8"/>
      <c r="E195" s="848"/>
      <c r="F195" s="8"/>
    </row>
    <row r="196" spans="1:7" ht="42.45" x14ac:dyDescent="0.35">
      <c r="A196" s="841" t="s">
        <v>1239</v>
      </c>
      <c r="B196" s="842" t="s">
        <v>1240</v>
      </c>
      <c r="C196" s="842" t="s">
        <v>857</v>
      </c>
      <c r="D196" s="8" t="s">
        <v>988</v>
      </c>
      <c r="E196" s="849" t="s">
        <v>1241</v>
      </c>
      <c r="F196" s="8"/>
    </row>
    <row r="197" spans="1:7" ht="84.9" x14ac:dyDescent="0.35">
      <c r="A197" s="850" t="s">
        <v>1242</v>
      </c>
      <c r="B197" s="842" t="s">
        <v>1240</v>
      </c>
      <c r="C197" s="842" t="s">
        <v>868</v>
      </c>
      <c r="D197" s="851" t="s">
        <v>988</v>
      </c>
      <c r="E197" s="852" t="s">
        <v>1243</v>
      </c>
      <c r="F197" s="8"/>
    </row>
    <row r="198" spans="1:7" x14ac:dyDescent="0.35">
      <c r="A198" s="853"/>
      <c r="B198" s="854"/>
      <c r="C198" s="842"/>
      <c r="D198" s="8"/>
      <c r="E198" s="855"/>
      <c r="F198" s="8"/>
    </row>
    <row r="199" spans="1:7" x14ac:dyDescent="0.35">
      <c r="A199" s="8"/>
      <c r="B199" s="8"/>
      <c r="C199" s="8"/>
      <c r="D199" s="8"/>
      <c r="E199" s="855"/>
      <c r="F199" s="8"/>
    </row>
    <row r="200" spans="1:7" x14ac:dyDescent="0.35">
      <c r="A200" s="42" t="s">
        <v>464</v>
      </c>
    </row>
    <row r="201" spans="1:7" x14ac:dyDescent="0.35">
      <c r="A201" s="9" t="s">
        <v>1244</v>
      </c>
    </row>
  </sheetData>
  <mergeCells count="7">
    <mergeCell ref="A1:F1"/>
    <mergeCell ref="A2:F2"/>
    <mergeCell ref="A3:A4"/>
    <mergeCell ref="B3:B4"/>
    <mergeCell ref="C3:C4"/>
    <mergeCell ref="D3:D4"/>
    <mergeCell ref="E3:E4"/>
  </mergeCells>
  <pageMargins left="0.51181102362204722" right="0.31496062992125984" top="0.74803149606299213" bottom="0.74803149606299213" header="0.31496062992125984" footer="0.31496062992125984"/>
  <pageSetup paperSize="9" orientation="landscape"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C4AEE-B675-44DA-8B98-14105585DC02}">
  <dimension ref="A1"/>
  <sheetViews>
    <sheetView workbookViewId="0"/>
  </sheetViews>
  <sheetFormatPr defaultRowHeight="14.6" x14ac:dyDescent="0.4"/>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572A2-EABF-40A0-9754-0A0C9983A609}">
  <dimension ref="A1"/>
  <sheetViews>
    <sheetView workbookViewId="0"/>
  </sheetViews>
  <sheetFormatPr defaultRowHeight="14.6" x14ac:dyDescent="0.4"/>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3"/>
  <sheetViews>
    <sheetView workbookViewId="0">
      <selection activeCell="A4" sqref="A4:H11"/>
    </sheetView>
  </sheetViews>
  <sheetFormatPr defaultRowHeight="14.6" x14ac:dyDescent="0.4"/>
  <cols>
    <col min="1" max="1" width="14.3828125" customWidth="1"/>
    <col min="2" max="2" width="40.53515625" customWidth="1"/>
    <col min="3" max="3" width="44" customWidth="1"/>
    <col min="4" max="4" width="21.84375" customWidth="1"/>
    <col min="5" max="5" width="13.15234375" customWidth="1"/>
    <col min="6" max="7" width="18.3046875" customWidth="1"/>
    <col min="8" max="8" width="23" customWidth="1"/>
  </cols>
  <sheetData>
    <row r="1" spans="1:11" s="1" customFormat="1" ht="15.75" customHeight="1" x14ac:dyDescent="0.4">
      <c r="A1" s="872" t="s">
        <v>261</v>
      </c>
      <c r="B1" s="872"/>
      <c r="C1" s="872"/>
      <c r="D1" s="872"/>
      <c r="E1" s="872"/>
      <c r="F1" s="872"/>
      <c r="G1" s="872"/>
      <c r="H1" s="872"/>
      <c r="I1" s="37"/>
      <c r="J1" s="37"/>
      <c r="K1" s="37"/>
    </row>
    <row r="2" spans="1:11" ht="25.5" customHeight="1" thickBot="1" x14ac:dyDescent="0.45">
      <c r="A2" s="938" t="s">
        <v>271</v>
      </c>
      <c r="B2" s="938"/>
      <c r="C2" s="938"/>
      <c r="D2" s="938"/>
      <c r="E2" s="938"/>
      <c r="F2" s="938"/>
      <c r="G2" s="938"/>
      <c r="H2" s="938"/>
      <c r="I2" s="37"/>
      <c r="J2" s="37"/>
      <c r="K2" s="37"/>
    </row>
    <row r="3" spans="1:11" ht="80.25" customHeight="1" thickBot="1" x14ac:dyDescent="0.45">
      <c r="A3" s="15" t="s">
        <v>149</v>
      </c>
      <c r="B3" s="15" t="s">
        <v>150</v>
      </c>
      <c r="C3" s="15" t="s">
        <v>151</v>
      </c>
      <c r="D3" s="31" t="s">
        <v>154</v>
      </c>
      <c r="E3" s="15" t="s">
        <v>152</v>
      </c>
      <c r="F3" s="15" t="s">
        <v>153</v>
      </c>
      <c r="G3" s="31" t="s">
        <v>155</v>
      </c>
      <c r="H3" s="31" t="s">
        <v>156</v>
      </c>
    </row>
    <row r="4" spans="1:11" ht="15" thickBot="1" x14ac:dyDescent="0.45">
      <c r="A4" s="108"/>
      <c r="B4" s="109"/>
      <c r="C4" s="108"/>
      <c r="D4" s="108"/>
      <c r="E4" s="108"/>
      <c r="F4" s="108"/>
      <c r="G4" s="108"/>
      <c r="H4" s="108"/>
    </row>
    <row r="5" spans="1:11" x14ac:dyDescent="0.4">
      <c r="A5" s="108"/>
      <c r="B5" s="110"/>
      <c r="C5" s="108"/>
      <c r="D5" s="108"/>
      <c r="E5" s="108"/>
      <c r="F5" s="108"/>
      <c r="G5" s="108"/>
      <c r="H5" s="108"/>
    </row>
    <row r="6" spans="1:11" x14ac:dyDescent="0.4">
      <c r="A6" s="6"/>
      <c r="B6" s="108"/>
      <c r="C6" s="6"/>
      <c r="D6" s="6"/>
      <c r="E6" s="6"/>
      <c r="F6" s="6"/>
      <c r="G6" s="6"/>
      <c r="H6" s="6"/>
    </row>
    <row r="7" spans="1:11" x14ac:dyDescent="0.4">
      <c r="A7" s="6"/>
      <c r="B7" s="6"/>
      <c r="C7" s="6"/>
      <c r="D7" s="6"/>
      <c r="E7" s="6"/>
      <c r="F7" s="6"/>
      <c r="G7" s="6"/>
      <c r="H7" s="6"/>
    </row>
    <row r="8" spans="1:11" x14ac:dyDescent="0.4">
      <c r="A8" s="6"/>
      <c r="B8" s="6"/>
      <c r="C8" s="6"/>
      <c r="D8" s="6"/>
      <c r="E8" s="6"/>
      <c r="F8" s="6"/>
      <c r="G8" s="6"/>
      <c r="H8" s="6"/>
    </row>
    <row r="9" spans="1:11" x14ac:dyDescent="0.4">
      <c r="A9" s="6"/>
      <c r="B9" s="6"/>
      <c r="C9" s="6"/>
      <c r="D9" s="6"/>
      <c r="E9" s="6"/>
      <c r="F9" s="6"/>
      <c r="G9" s="6"/>
      <c r="H9" s="6"/>
    </row>
    <row r="11" spans="1:11" x14ac:dyDescent="0.4">
      <c r="A11" s="858"/>
      <c r="B11" s="858"/>
    </row>
    <row r="13" spans="1:11" x14ac:dyDescent="0.4">
      <c r="A13" s="1030" t="s">
        <v>273</v>
      </c>
      <c r="B13" s="1030"/>
      <c r="C13" s="1030"/>
      <c r="D13" s="1030"/>
      <c r="E13" s="1030"/>
      <c r="F13" s="1030"/>
      <c r="G13" s="1030"/>
      <c r="H13" s="1030"/>
    </row>
  </sheetData>
  <mergeCells count="4">
    <mergeCell ref="A1:H1"/>
    <mergeCell ref="A2:H2"/>
    <mergeCell ref="A11:B11"/>
    <mergeCell ref="A13:H13"/>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ABF41-D838-4E13-AAD5-4DE2DC681DC5}">
  <dimension ref="A1"/>
  <sheetViews>
    <sheetView workbookViewId="0"/>
  </sheetViews>
  <sheetFormatPr defaultRowHeight="14.6" x14ac:dyDescent="0.4"/>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11"/>
  <sheetViews>
    <sheetView topLeftCell="A13" zoomScale="120" zoomScaleNormal="120" workbookViewId="0">
      <selection activeCell="N14" sqref="N14"/>
    </sheetView>
  </sheetViews>
  <sheetFormatPr defaultRowHeight="14.6" x14ac:dyDescent="0.4"/>
  <cols>
    <col min="1" max="1" width="8.3046875" customWidth="1"/>
    <col min="2" max="2" width="14.53515625" customWidth="1"/>
    <col min="3" max="3" width="15.15234375" customWidth="1"/>
    <col min="4" max="4" width="11.84375" customWidth="1"/>
    <col min="5" max="5" width="6.69140625" customWidth="1"/>
    <col min="6" max="6" width="6.15234375" customWidth="1"/>
    <col min="7" max="7" width="11.84375" customWidth="1"/>
    <col min="8" max="8" width="6.69140625" customWidth="1"/>
    <col min="9" max="9" width="6.3046875" customWidth="1"/>
    <col min="10" max="10" width="11.69140625" customWidth="1"/>
    <col min="11" max="11" width="10.3046875" customWidth="1"/>
    <col min="12" max="12" width="11.3828125" customWidth="1"/>
    <col min="13" max="13" width="10.3828125" customWidth="1"/>
    <col min="14" max="14" width="9.53515625" customWidth="1"/>
  </cols>
  <sheetData>
    <row r="1" spans="1:17" s="1" customFormat="1" ht="15.75" customHeight="1" x14ac:dyDescent="0.4">
      <c r="A1" s="872" t="s">
        <v>237</v>
      </c>
      <c r="B1" s="872"/>
      <c r="C1" s="872"/>
      <c r="D1" s="872"/>
      <c r="E1" s="872"/>
      <c r="F1" s="872"/>
      <c r="G1" s="872"/>
      <c r="H1" s="872"/>
      <c r="I1" s="872"/>
      <c r="J1" s="872"/>
      <c r="K1" s="872"/>
      <c r="L1" s="872"/>
      <c r="M1" s="872"/>
      <c r="N1" s="872"/>
      <c r="O1" s="37"/>
      <c r="P1" s="37"/>
      <c r="Q1" s="37"/>
    </row>
    <row r="2" spans="1:17" s="58" customFormat="1" ht="27.75" customHeight="1" thickBot="1" x14ac:dyDescent="0.4">
      <c r="A2" s="861" t="s">
        <v>274</v>
      </c>
      <c r="B2" s="861"/>
      <c r="C2" s="861"/>
      <c r="D2" s="861"/>
      <c r="E2" s="861"/>
      <c r="F2" s="861"/>
      <c r="G2" s="861"/>
      <c r="H2" s="861"/>
      <c r="I2" s="861"/>
      <c r="J2" s="861"/>
      <c r="K2" s="861"/>
      <c r="L2" s="861"/>
      <c r="M2" s="861"/>
      <c r="N2" s="861"/>
    </row>
    <row r="3" spans="1:17" s="58" customFormat="1" ht="52.5" customHeight="1" x14ac:dyDescent="0.35">
      <c r="A3" s="1034" t="s">
        <v>93</v>
      </c>
      <c r="B3" s="1011" t="s">
        <v>275</v>
      </c>
      <c r="C3" s="1011" t="s">
        <v>276</v>
      </c>
      <c r="D3" s="1036" t="s">
        <v>277</v>
      </c>
      <c r="E3" s="1038" t="s">
        <v>264</v>
      </c>
      <c r="F3" s="1039"/>
      <c r="G3" s="1011" t="s">
        <v>280</v>
      </c>
      <c r="H3" s="1040" t="s">
        <v>265</v>
      </c>
      <c r="I3" s="1041"/>
      <c r="J3" s="1011" t="s">
        <v>267</v>
      </c>
      <c r="K3" s="1011" t="s">
        <v>268</v>
      </c>
      <c r="L3" s="1032" t="s">
        <v>281</v>
      </c>
      <c r="M3" s="1032" t="s">
        <v>269</v>
      </c>
      <c r="N3" s="1032" t="s">
        <v>272</v>
      </c>
    </row>
    <row r="4" spans="1:17" ht="33.75" customHeight="1" thickBot="1" x14ac:dyDescent="0.45">
      <c r="A4" s="1035"/>
      <c r="B4" s="1013"/>
      <c r="C4" s="1013"/>
      <c r="D4" s="1037"/>
      <c r="E4" s="368" t="s">
        <v>278</v>
      </c>
      <c r="F4" s="369" t="s">
        <v>279</v>
      </c>
      <c r="G4" s="1013"/>
      <c r="H4" s="370" t="s">
        <v>278</v>
      </c>
      <c r="I4" s="371" t="s">
        <v>279</v>
      </c>
      <c r="J4" s="1013"/>
      <c r="K4" s="1013"/>
      <c r="L4" s="1042"/>
      <c r="M4" s="1033"/>
      <c r="N4" s="1033"/>
      <c r="O4" s="58"/>
    </row>
    <row r="5" spans="1:17" ht="36" customHeight="1" x14ac:dyDescent="0.4">
      <c r="A5" s="372" t="s">
        <v>262</v>
      </c>
      <c r="B5" s="54">
        <v>3</v>
      </c>
      <c r="C5" s="54">
        <v>3</v>
      </c>
      <c r="D5" s="108" t="s">
        <v>763</v>
      </c>
      <c r="E5" s="108">
        <v>4</v>
      </c>
      <c r="F5" s="108">
        <v>9</v>
      </c>
      <c r="G5" s="738" t="s">
        <v>764</v>
      </c>
      <c r="H5" s="108">
        <v>5</v>
      </c>
      <c r="I5" s="108">
        <v>6</v>
      </c>
      <c r="J5" s="738" t="s">
        <v>765</v>
      </c>
      <c r="K5" s="108">
        <v>0</v>
      </c>
      <c r="L5" s="108">
        <v>0</v>
      </c>
      <c r="M5" s="108">
        <v>0</v>
      </c>
      <c r="N5" s="739" t="s">
        <v>766</v>
      </c>
    </row>
    <row r="6" spans="1:17" ht="30.75" customHeight="1" x14ac:dyDescent="0.4">
      <c r="A6" s="373" t="s">
        <v>263</v>
      </c>
      <c r="B6" s="57">
        <v>0</v>
      </c>
      <c r="C6" s="57">
        <v>0</v>
      </c>
      <c r="D6" s="124" t="s">
        <v>767</v>
      </c>
      <c r="E6" s="6">
        <v>2</v>
      </c>
      <c r="F6" s="6">
        <v>9</v>
      </c>
      <c r="G6" s="6" t="s">
        <v>768</v>
      </c>
      <c r="H6" s="6">
        <v>5</v>
      </c>
      <c r="I6" s="6">
        <v>8</v>
      </c>
      <c r="J6" s="6" t="s">
        <v>769</v>
      </c>
      <c r="K6" s="6">
        <v>0</v>
      </c>
      <c r="L6" s="6">
        <v>0</v>
      </c>
      <c r="M6" s="6">
        <v>0</v>
      </c>
      <c r="N6" s="124" t="s">
        <v>770</v>
      </c>
    </row>
    <row r="8" spans="1:17" x14ac:dyDescent="0.4">
      <c r="A8" s="858" t="s">
        <v>228</v>
      </c>
      <c r="B8" s="858"/>
      <c r="C8" s="858"/>
      <c r="D8" s="858"/>
    </row>
    <row r="10" spans="1:17" x14ac:dyDescent="0.4">
      <c r="A10" s="1031" t="s">
        <v>266</v>
      </c>
      <c r="B10" s="1031"/>
      <c r="C10" s="1031"/>
      <c r="D10" s="1031"/>
      <c r="E10" s="1031"/>
      <c r="F10" s="1031"/>
      <c r="G10" s="1031"/>
    </row>
    <row r="11" spans="1:17" x14ac:dyDescent="0.4">
      <c r="A11" t="s">
        <v>771</v>
      </c>
    </row>
  </sheetData>
  <mergeCells count="16">
    <mergeCell ref="A10:G10"/>
    <mergeCell ref="M3:M4"/>
    <mergeCell ref="A1:N1"/>
    <mergeCell ref="A2:N2"/>
    <mergeCell ref="A3:A4"/>
    <mergeCell ref="D3:D4"/>
    <mergeCell ref="E3:F3"/>
    <mergeCell ref="H3:I3"/>
    <mergeCell ref="B3:B4"/>
    <mergeCell ref="C3:C4"/>
    <mergeCell ref="G3:G4"/>
    <mergeCell ref="J3:J4"/>
    <mergeCell ref="K3:K4"/>
    <mergeCell ref="L3:L4"/>
    <mergeCell ref="N3:N4"/>
    <mergeCell ref="A8:D8"/>
  </mergeCells>
  <pageMargins left="0.31496062992125984" right="0.11811023622047245" top="0.74803149606299213" bottom="0.74803149606299213" header="0" footer="0"/>
  <pageSetup paperSize="9" orientation="landscape" verticalDpi="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B41"/>
  <sheetViews>
    <sheetView tabSelected="1" zoomScaleNormal="100" workbookViewId="0">
      <pane ySplit="6" topLeftCell="A37" activePane="bottomLeft" state="frozen"/>
      <selection pane="bottomLeft" activeCell="A23" sqref="A23:XFD23"/>
    </sheetView>
  </sheetViews>
  <sheetFormatPr defaultColWidth="9.15234375" defaultRowHeight="14.15" x14ac:dyDescent="0.35"/>
  <cols>
    <col min="1" max="1" width="15.15234375" style="9" customWidth="1"/>
    <col min="2" max="2" width="14.69140625" style="9" customWidth="1"/>
    <col min="3" max="3" width="27.69140625" style="9" customWidth="1"/>
    <col min="4" max="4" width="13" style="9" customWidth="1"/>
    <col min="5" max="6" width="4.3046875" style="9" customWidth="1"/>
    <col min="7" max="7" width="4.3828125" style="9" customWidth="1"/>
    <col min="8" max="8" width="4.3046875" style="9" customWidth="1"/>
    <col min="9" max="10" width="4.53515625" style="9" customWidth="1"/>
    <col min="11" max="11" width="5" style="9" customWidth="1"/>
    <col min="12" max="12" width="4.69140625" style="9" customWidth="1"/>
    <col min="13" max="14" width="4" style="9" customWidth="1"/>
    <col min="15" max="16" width="4.15234375" style="9" customWidth="1"/>
    <col min="17" max="18" width="4.3046875" style="9" customWidth="1"/>
    <col min="19" max="20" width="3.84375" style="9" customWidth="1"/>
    <col min="21" max="21" width="8.3046875" style="9" customWidth="1"/>
    <col min="22" max="22" width="8.84375" style="9" customWidth="1"/>
    <col min="23" max="23" width="8.15234375" style="9" customWidth="1"/>
    <col min="24" max="24" width="9.53515625" style="9" customWidth="1"/>
    <col min="25" max="16384" width="9.15234375" style="9"/>
  </cols>
  <sheetData>
    <row r="1" spans="1:28" ht="15" customHeight="1" x14ac:dyDescent="0.35">
      <c r="A1" s="907" t="s">
        <v>270</v>
      </c>
      <c r="B1" s="907"/>
      <c r="C1" s="907"/>
      <c r="D1" s="907"/>
      <c r="E1" s="907"/>
      <c r="F1" s="907"/>
      <c r="G1" s="907"/>
      <c r="H1" s="907"/>
      <c r="I1" s="907"/>
      <c r="J1" s="907"/>
      <c r="K1" s="907"/>
      <c r="L1" s="907"/>
      <c r="M1" s="907"/>
      <c r="N1" s="907"/>
      <c r="O1" s="907"/>
      <c r="P1" s="907"/>
      <c r="Q1" s="907"/>
      <c r="R1" s="907"/>
      <c r="S1" s="907"/>
      <c r="T1" s="907"/>
      <c r="U1" s="907"/>
      <c r="V1" s="907"/>
      <c r="W1" s="907"/>
      <c r="X1" s="907"/>
      <c r="Y1" s="47"/>
      <c r="Z1" s="47"/>
    </row>
    <row r="2" spans="1:28" ht="21" customHeight="1" thickBot="1" x14ac:dyDescent="0.4">
      <c r="A2" s="864" t="s">
        <v>778</v>
      </c>
      <c r="B2" s="864"/>
      <c r="C2" s="864"/>
      <c r="D2" s="864"/>
      <c r="E2" s="864"/>
      <c r="F2" s="864"/>
      <c r="G2" s="864"/>
      <c r="H2" s="864"/>
      <c r="I2" s="864"/>
      <c r="J2" s="864"/>
      <c r="K2" s="864"/>
      <c r="L2" s="864"/>
      <c r="M2" s="864"/>
      <c r="N2" s="864"/>
      <c r="O2" s="864"/>
      <c r="P2" s="864"/>
      <c r="Q2" s="864"/>
      <c r="R2" s="864"/>
      <c r="S2" s="864"/>
      <c r="T2" s="864"/>
      <c r="U2" s="864"/>
      <c r="V2" s="864"/>
      <c r="W2" s="864"/>
      <c r="X2" s="864"/>
      <c r="Y2" s="47"/>
      <c r="Z2" s="47"/>
    </row>
    <row r="3" spans="1:28" ht="16.5" customHeight="1" thickBot="1" x14ac:dyDescent="0.4">
      <c r="A3" s="889" t="s">
        <v>3</v>
      </c>
      <c r="B3" s="891" t="s">
        <v>2</v>
      </c>
      <c r="C3" s="894" t="s">
        <v>31</v>
      </c>
      <c r="D3" s="891" t="s">
        <v>205</v>
      </c>
      <c r="E3" s="897"/>
      <c r="F3" s="897"/>
      <c r="G3" s="897"/>
      <c r="H3" s="897"/>
      <c r="I3" s="897"/>
      <c r="J3" s="897"/>
      <c r="K3" s="897"/>
      <c r="L3" s="897"/>
      <c r="M3" s="897"/>
      <c r="N3" s="897"/>
      <c r="O3" s="897"/>
      <c r="P3" s="897"/>
      <c r="Q3" s="897"/>
      <c r="R3" s="897"/>
      <c r="S3" s="897"/>
      <c r="T3" s="897"/>
      <c r="U3" s="889" t="s">
        <v>27</v>
      </c>
      <c r="V3" s="898"/>
      <c r="W3" s="889" t="s">
        <v>28</v>
      </c>
      <c r="X3" s="979"/>
      <c r="Y3" s="51"/>
      <c r="Z3" s="51"/>
      <c r="AA3" s="52"/>
      <c r="AB3" s="52"/>
    </row>
    <row r="4" spans="1:28" ht="28.5" customHeight="1" thickBot="1" x14ac:dyDescent="0.4">
      <c r="A4" s="890"/>
      <c r="B4" s="892"/>
      <c r="C4" s="885"/>
      <c r="D4" s="892"/>
      <c r="E4" s="908" t="s">
        <v>20</v>
      </c>
      <c r="F4" s="909"/>
      <c r="G4" s="910"/>
      <c r="H4" s="1054"/>
      <c r="I4" s="909" t="s">
        <v>24</v>
      </c>
      <c r="J4" s="909"/>
      <c r="K4" s="910"/>
      <c r="L4" s="911"/>
      <c r="M4" s="908" t="s">
        <v>25</v>
      </c>
      <c r="N4" s="909"/>
      <c r="O4" s="910"/>
      <c r="P4" s="911"/>
      <c r="Q4" s="908" t="s">
        <v>26</v>
      </c>
      <c r="R4" s="909"/>
      <c r="S4" s="910"/>
      <c r="T4" s="911"/>
      <c r="U4" s="899"/>
      <c r="V4" s="900"/>
      <c r="W4" s="899"/>
      <c r="X4" s="1043"/>
      <c r="Y4" s="47"/>
      <c r="Z4" s="47"/>
    </row>
    <row r="5" spans="1:28" ht="17.25" customHeight="1" x14ac:dyDescent="0.35">
      <c r="A5" s="890"/>
      <c r="B5" s="892"/>
      <c r="C5" s="885"/>
      <c r="D5" s="892"/>
      <c r="E5" s="884" t="s">
        <v>0</v>
      </c>
      <c r="F5" s="885"/>
      <c r="G5" s="914" t="s">
        <v>1</v>
      </c>
      <c r="H5" s="1044"/>
      <c r="I5" s="913" t="s">
        <v>0</v>
      </c>
      <c r="J5" s="913"/>
      <c r="K5" s="914" t="s">
        <v>1</v>
      </c>
      <c r="L5" s="915"/>
      <c r="M5" s="912" t="s">
        <v>0</v>
      </c>
      <c r="N5" s="913"/>
      <c r="O5" s="914" t="s">
        <v>1</v>
      </c>
      <c r="P5" s="915"/>
      <c r="Q5" s="912" t="s">
        <v>0</v>
      </c>
      <c r="R5" s="913"/>
      <c r="S5" s="914" t="s">
        <v>1</v>
      </c>
      <c r="T5" s="915"/>
      <c r="U5" s="1045" t="s">
        <v>8</v>
      </c>
      <c r="V5" s="1049" t="s">
        <v>1</v>
      </c>
      <c r="W5" s="1045" t="s">
        <v>8</v>
      </c>
      <c r="X5" s="1047" t="s">
        <v>1</v>
      </c>
      <c r="Y5" s="47"/>
      <c r="Z5" s="47"/>
    </row>
    <row r="6" spans="1:28" ht="27.75" customHeight="1" thickBot="1" x14ac:dyDescent="0.4">
      <c r="A6" s="890"/>
      <c r="B6" s="893"/>
      <c r="C6" s="895"/>
      <c r="D6" s="893"/>
      <c r="E6" s="740" t="s">
        <v>22</v>
      </c>
      <c r="F6" s="154" t="s">
        <v>23</v>
      </c>
      <c r="G6" s="154" t="s">
        <v>22</v>
      </c>
      <c r="H6" s="307" t="s">
        <v>23</v>
      </c>
      <c r="I6" s="741" t="s">
        <v>22</v>
      </c>
      <c r="J6" s="154" t="s">
        <v>23</v>
      </c>
      <c r="K6" s="154" t="s">
        <v>22</v>
      </c>
      <c r="L6" s="742" t="s">
        <v>23</v>
      </c>
      <c r="M6" s="740" t="s">
        <v>22</v>
      </c>
      <c r="N6" s="154" t="s">
        <v>23</v>
      </c>
      <c r="O6" s="154" t="s">
        <v>22</v>
      </c>
      <c r="P6" s="742" t="s">
        <v>23</v>
      </c>
      <c r="Q6" s="740" t="s">
        <v>22</v>
      </c>
      <c r="R6" s="154" t="s">
        <v>23</v>
      </c>
      <c r="S6" s="154" t="s">
        <v>22</v>
      </c>
      <c r="T6" s="742" t="s">
        <v>23</v>
      </c>
      <c r="U6" s="1046"/>
      <c r="V6" s="1050"/>
      <c r="W6" s="1046"/>
      <c r="X6" s="1048"/>
      <c r="Y6" s="47"/>
      <c r="Z6" s="47"/>
    </row>
    <row r="7" spans="1:28" s="50" customFormat="1" ht="29.25" customHeight="1" thickBot="1" x14ac:dyDescent="0.4">
      <c r="A7" s="300" t="s">
        <v>56</v>
      </c>
      <c r="B7" s="301"/>
      <c r="C7" s="301"/>
      <c r="D7" s="311"/>
      <c r="E7" s="302">
        <f t="shared" ref="E7:S7" si="0">E8+E12</f>
        <v>8</v>
      </c>
      <c r="F7" s="303">
        <f t="shared" si="0"/>
        <v>17</v>
      </c>
      <c r="G7" s="304">
        <f t="shared" si="0"/>
        <v>5</v>
      </c>
      <c r="H7" s="305">
        <f t="shared" si="0"/>
        <v>0</v>
      </c>
      <c r="I7" s="303">
        <f t="shared" si="0"/>
        <v>9</v>
      </c>
      <c r="J7" s="303">
        <f t="shared" si="0"/>
        <v>13</v>
      </c>
      <c r="K7" s="304">
        <f t="shared" si="0"/>
        <v>8</v>
      </c>
      <c r="L7" s="308">
        <f t="shared" si="0"/>
        <v>0</v>
      </c>
      <c r="M7" s="302">
        <f t="shared" si="0"/>
        <v>6</v>
      </c>
      <c r="N7" s="303">
        <f t="shared" si="0"/>
        <v>4</v>
      </c>
      <c r="O7" s="304">
        <f t="shared" si="0"/>
        <v>5</v>
      </c>
      <c r="P7" s="305">
        <f t="shared" si="0"/>
        <v>0</v>
      </c>
      <c r="Q7" s="302">
        <f t="shared" si="0"/>
        <v>3</v>
      </c>
      <c r="R7" s="303">
        <f t="shared" si="0"/>
        <v>8</v>
      </c>
      <c r="S7" s="304">
        <f t="shared" si="0"/>
        <v>3</v>
      </c>
      <c r="T7" s="308">
        <f>T12</f>
        <v>0</v>
      </c>
      <c r="U7" s="302">
        <f>E7+F7+I7+J7+M7+N7+Q7+R7</f>
        <v>68</v>
      </c>
      <c r="V7" s="305">
        <f>G7+H7+K7+L7+O7+P7+S7+T7</f>
        <v>21</v>
      </c>
      <c r="W7" s="302">
        <f>W8+W12</f>
        <v>11</v>
      </c>
      <c r="X7" s="306">
        <f>X8+X12</f>
        <v>3</v>
      </c>
      <c r="Y7" s="48"/>
      <c r="Z7" s="48"/>
    </row>
    <row r="8" spans="1:28" s="50" customFormat="1" ht="29.25" customHeight="1" thickTop="1" x14ac:dyDescent="0.35">
      <c r="A8" s="299" t="s">
        <v>373</v>
      </c>
      <c r="B8" s="743"/>
      <c r="C8" s="743"/>
      <c r="D8" s="744"/>
      <c r="E8" s="745">
        <f t="shared" ref="E8:X8" si="1">E9+E10+E11</f>
        <v>0</v>
      </c>
      <c r="F8" s="746">
        <f t="shared" si="1"/>
        <v>17</v>
      </c>
      <c r="G8" s="747">
        <f t="shared" si="1"/>
        <v>0</v>
      </c>
      <c r="H8" s="748">
        <f t="shared" si="1"/>
        <v>0</v>
      </c>
      <c r="I8" s="746">
        <f t="shared" si="1"/>
        <v>1</v>
      </c>
      <c r="J8" s="746">
        <f t="shared" si="1"/>
        <v>13</v>
      </c>
      <c r="K8" s="747">
        <f t="shared" si="1"/>
        <v>1</v>
      </c>
      <c r="L8" s="749">
        <f t="shared" si="1"/>
        <v>0</v>
      </c>
      <c r="M8" s="745">
        <f t="shared" si="1"/>
        <v>0</v>
      </c>
      <c r="N8" s="746">
        <f t="shared" si="1"/>
        <v>4</v>
      </c>
      <c r="O8" s="747">
        <f t="shared" si="1"/>
        <v>0</v>
      </c>
      <c r="P8" s="748">
        <f t="shared" si="1"/>
        <v>0</v>
      </c>
      <c r="Q8" s="745">
        <f t="shared" si="1"/>
        <v>0</v>
      </c>
      <c r="R8" s="746">
        <f t="shared" si="1"/>
        <v>8</v>
      </c>
      <c r="S8" s="747">
        <f t="shared" si="1"/>
        <v>0</v>
      </c>
      <c r="T8" s="749">
        <f t="shared" si="1"/>
        <v>0</v>
      </c>
      <c r="U8" s="745">
        <f t="shared" si="1"/>
        <v>43</v>
      </c>
      <c r="V8" s="748">
        <f t="shared" si="1"/>
        <v>1</v>
      </c>
      <c r="W8" s="745">
        <f t="shared" si="1"/>
        <v>8</v>
      </c>
      <c r="X8" s="750">
        <f t="shared" si="1"/>
        <v>0</v>
      </c>
      <c r="Y8" s="48"/>
      <c r="Z8" s="48"/>
    </row>
    <row r="9" spans="1:28" s="11" customFormat="1" ht="30.65" customHeight="1" x14ac:dyDescent="0.35">
      <c r="A9" s="71"/>
      <c r="B9" s="296" t="s">
        <v>282</v>
      </c>
      <c r="C9" s="296" t="s">
        <v>283</v>
      </c>
      <c r="D9" s="751" t="s">
        <v>374</v>
      </c>
      <c r="E9" s="752"/>
      <c r="F9" s="753"/>
      <c r="G9" s="441"/>
      <c r="H9" s="442"/>
      <c r="I9" s="753"/>
      <c r="J9" s="753"/>
      <c r="K9" s="441"/>
      <c r="L9" s="444"/>
      <c r="M9" s="752"/>
      <c r="N9" s="753">
        <v>4</v>
      </c>
      <c r="O9" s="441"/>
      <c r="P9" s="442"/>
      <c r="Q9" s="752"/>
      <c r="R9" s="753"/>
      <c r="S9" s="441"/>
      <c r="T9" s="444"/>
      <c r="U9" s="754">
        <f>E9+F9+I9+J9+M9+N9+Q9+R9</f>
        <v>4</v>
      </c>
      <c r="V9" s="442">
        <f>G9+H9+K9+L9+O9+P9+S9+T9</f>
        <v>0</v>
      </c>
      <c r="W9" s="754"/>
      <c r="X9" s="755"/>
      <c r="Y9" s="23"/>
      <c r="Z9" s="23"/>
    </row>
    <row r="10" spans="1:28" s="50" customFormat="1" ht="30" customHeight="1" x14ac:dyDescent="0.35">
      <c r="A10" s="556"/>
      <c r="B10" s="296" t="s">
        <v>282</v>
      </c>
      <c r="C10" s="296" t="s">
        <v>333</v>
      </c>
      <c r="D10" s="751" t="s">
        <v>374</v>
      </c>
      <c r="E10" s="756"/>
      <c r="F10" s="757">
        <v>17</v>
      </c>
      <c r="G10" s="467"/>
      <c r="H10" s="474"/>
      <c r="I10" s="757"/>
      <c r="J10" s="757">
        <v>13</v>
      </c>
      <c r="K10" s="467"/>
      <c r="L10" s="468"/>
      <c r="M10" s="756"/>
      <c r="N10" s="757"/>
      <c r="O10" s="467"/>
      <c r="P10" s="474"/>
      <c r="Q10" s="756"/>
      <c r="R10" s="757">
        <v>8</v>
      </c>
      <c r="S10" s="467"/>
      <c r="T10" s="468"/>
      <c r="U10" s="575">
        <f>E10+F10+I10+J10+M10+N10+Q10+R10</f>
        <v>38</v>
      </c>
      <c r="V10" s="474">
        <f>G10+H10+K10+L10+O10+P10+S10+T10</f>
        <v>0</v>
      </c>
      <c r="W10" s="575">
        <v>8</v>
      </c>
      <c r="X10" s="758"/>
      <c r="Y10" s="48"/>
      <c r="Z10" s="48"/>
    </row>
    <row r="11" spans="1:28" s="50" customFormat="1" ht="29.5" customHeight="1" x14ac:dyDescent="0.35">
      <c r="A11" s="556"/>
      <c r="B11" s="297" t="s">
        <v>282</v>
      </c>
      <c r="C11" s="297" t="s">
        <v>333</v>
      </c>
      <c r="D11" s="312" t="s">
        <v>375</v>
      </c>
      <c r="E11" s="756"/>
      <c r="F11" s="757"/>
      <c r="G11" s="467"/>
      <c r="H11" s="474"/>
      <c r="I11" s="757">
        <v>1</v>
      </c>
      <c r="J11" s="757"/>
      <c r="K11" s="467">
        <v>1</v>
      </c>
      <c r="L11" s="468"/>
      <c r="M11" s="756"/>
      <c r="N11" s="757"/>
      <c r="O11" s="467"/>
      <c r="P11" s="474"/>
      <c r="Q11" s="756"/>
      <c r="R11" s="757"/>
      <c r="S11" s="467"/>
      <c r="T11" s="468"/>
      <c r="U11" s="575">
        <f>E11+F11+I11+J11+M11+N11+Q11+R11</f>
        <v>1</v>
      </c>
      <c r="V11" s="474">
        <f>G11+H11+K11+L11+O11+P11+S11+T11</f>
        <v>1</v>
      </c>
      <c r="W11" s="575"/>
      <c r="X11" s="758"/>
      <c r="Y11" s="48"/>
      <c r="Z11" s="48"/>
    </row>
    <row r="12" spans="1:28" s="50" customFormat="1" ht="29.5" customHeight="1" x14ac:dyDescent="0.35">
      <c r="A12" s="759" t="s">
        <v>284</v>
      </c>
      <c r="B12" s="298"/>
      <c r="C12" s="298"/>
      <c r="D12" s="760"/>
      <c r="E12" s="761">
        <f>E13+E14+E15+E16+E17+E18+E19+E20+E21+E22+E23+E24+E25</f>
        <v>8</v>
      </c>
      <c r="F12" s="762">
        <f t="shared" ref="F12:T12" si="2">F13+F14+F15+F16+F17+F18+F19+F20+F21+F22+F23+F24+F25</f>
        <v>0</v>
      </c>
      <c r="G12" s="762">
        <f t="shared" si="2"/>
        <v>5</v>
      </c>
      <c r="H12" s="763">
        <f t="shared" si="2"/>
        <v>0</v>
      </c>
      <c r="I12" s="764">
        <f t="shared" si="2"/>
        <v>8</v>
      </c>
      <c r="J12" s="762">
        <f t="shared" si="2"/>
        <v>0</v>
      </c>
      <c r="K12" s="762">
        <f t="shared" si="2"/>
        <v>7</v>
      </c>
      <c r="L12" s="765">
        <f t="shared" si="2"/>
        <v>0</v>
      </c>
      <c r="M12" s="766">
        <f t="shared" si="2"/>
        <v>6</v>
      </c>
      <c r="N12" s="762">
        <f t="shared" si="2"/>
        <v>0</v>
      </c>
      <c r="O12" s="762">
        <f t="shared" si="2"/>
        <v>5</v>
      </c>
      <c r="P12" s="763">
        <f t="shared" si="2"/>
        <v>0</v>
      </c>
      <c r="Q12" s="766">
        <f t="shared" si="2"/>
        <v>3</v>
      </c>
      <c r="R12" s="762">
        <f t="shared" si="2"/>
        <v>0</v>
      </c>
      <c r="S12" s="762">
        <f t="shared" si="2"/>
        <v>3</v>
      </c>
      <c r="T12" s="765">
        <f t="shared" si="2"/>
        <v>0</v>
      </c>
      <c r="U12" s="766">
        <f>U13+U14+U15+U16+U17+U18+U19+U20+U21+U22+U23+U24+U25</f>
        <v>25</v>
      </c>
      <c r="V12" s="763">
        <f t="shared" ref="V12:X12" si="3">V13+V14+V15+V16+V17+V18+V19+V20+V21+V22+V23+V24+V25</f>
        <v>20</v>
      </c>
      <c r="W12" s="766">
        <f t="shared" si="3"/>
        <v>3</v>
      </c>
      <c r="X12" s="763">
        <f t="shared" si="3"/>
        <v>3</v>
      </c>
      <c r="Y12" s="48"/>
      <c r="Z12" s="48"/>
    </row>
    <row r="13" spans="1:28" s="50" customFormat="1" ht="19.2" customHeight="1" x14ac:dyDescent="0.35">
      <c r="A13" s="427"/>
      <c r="B13" s="296" t="s">
        <v>287</v>
      </c>
      <c r="C13" s="296" t="s">
        <v>288</v>
      </c>
      <c r="D13" s="751" t="s">
        <v>375</v>
      </c>
      <c r="E13" s="752">
        <v>2</v>
      </c>
      <c r="F13" s="767"/>
      <c r="G13" s="441">
        <v>1</v>
      </c>
      <c r="H13" s="442"/>
      <c r="I13" s="753"/>
      <c r="J13" s="767"/>
      <c r="K13" s="441"/>
      <c r="L13" s="444"/>
      <c r="M13" s="752">
        <v>1</v>
      </c>
      <c r="N13" s="767"/>
      <c r="O13" s="441">
        <v>1</v>
      </c>
      <c r="P13" s="442"/>
      <c r="Q13" s="752"/>
      <c r="R13" s="767"/>
      <c r="S13" s="441"/>
      <c r="T13" s="444"/>
      <c r="U13" s="754">
        <f>E13+F13+I13+J13+M13+N13+Q13+R13</f>
        <v>3</v>
      </c>
      <c r="V13" s="442">
        <f>G13+H13+K13+L13+O13+P13+S13+T13</f>
        <v>2</v>
      </c>
      <c r="W13" s="754"/>
      <c r="X13" s="442"/>
      <c r="Y13" s="48"/>
      <c r="Z13" s="48"/>
    </row>
    <row r="14" spans="1:28" s="50" customFormat="1" ht="39.65" customHeight="1" x14ac:dyDescent="0.35">
      <c r="A14" s="427"/>
      <c r="B14" s="296" t="s">
        <v>287</v>
      </c>
      <c r="C14" s="296" t="s">
        <v>288</v>
      </c>
      <c r="D14" s="751" t="s">
        <v>772</v>
      </c>
      <c r="E14" s="752">
        <v>1</v>
      </c>
      <c r="F14" s="767"/>
      <c r="G14" s="441"/>
      <c r="H14" s="442"/>
      <c r="I14" s="753"/>
      <c r="J14" s="767"/>
      <c r="K14" s="441"/>
      <c r="L14" s="444"/>
      <c r="M14" s="752"/>
      <c r="N14" s="767"/>
      <c r="O14" s="441"/>
      <c r="P14" s="442"/>
      <c r="Q14" s="752"/>
      <c r="R14" s="767"/>
      <c r="S14" s="441"/>
      <c r="T14" s="444"/>
      <c r="U14" s="754">
        <f t="shared" ref="U14:U15" si="4">E14+F14+I14+J14+M14+N14+Q14+R14</f>
        <v>1</v>
      </c>
      <c r="V14" s="442">
        <f t="shared" ref="V14:V15" si="5">G14+H14+K14+L14+O14+P14+S14+T14</f>
        <v>0</v>
      </c>
      <c r="W14" s="754"/>
      <c r="X14" s="442"/>
      <c r="Y14" s="48"/>
      <c r="Z14" s="48"/>
    </row>
    <row r="15" spans="1:28" s="50" customFormat="1" ht="25.75" x14ac:dyDescent="0.35">
      <c r="A15" s="427"/>
      <c r="B15" s="296" t="s">
        <v>385</v>
      </c>
      <c r="C15" s="296" t="s">
        <v>292</v>
      </c>
      <c r="D15" s="751" t="s">
        <v>376</v>
      </c>
      <c r="E15" s="752"/>
      <c r="F15" s="767"/>
      <c r="G15" s="441"/>
      <c r="H15" s="442"/>
      <c r="I15" s="753">
        <v>1</v>
      </c>
      <c r="J15" s="767"/>
      <c r="K15" s="441">
        <v>1</v>
      </c>
      <c r="L15" s="444"/>
      <c r="M15" s="752"/>
      <c r="N15" s="767"/>
      <c r="O15" s="441"/>
      <c r="P15" s="442"/>
      <c r="Q15" s="752"/>
      <c r="R15" s="767"/>
      <c r="S15" s="441"/>
      <c r="T15" s="444"/>
      <c r="U15" s="754">
        <f t="shared" si="4"/>
        <v>1</v>
      </c>
      <c r="V15" s="442">
        <f t="shared" si="5"/>
        <v>1</v>
      </c>
      <c r="W15" s="754"/>
      <c r="X15" s="442"/>
      <c r="Y15" s="48"/>
      <c r="Z15" s="48"/>
    </row>
    <row r="16" spans="1:28" s="50" customFormat="1" ht="25.75" x14ac:dyDescent="0.35">
      <c r="A16" s="427"/>
      <c r="B16" s="296" t="s">
        <v>295</v>
      </c>
      <c r="C16" s="296" t="s">
        <v>387</v>
      </c>
      <c r="D16" s="751" t="s">
        <v>375</v>
      </c>
      <c r="E16" s="752">
        <v>3</v>
      </c>
      <c r="F16" s="767"/>
      <c r="G16" s="441">
        <v>3</v>
      </c>
      <c r="H16" s="442"/>
      <c r="I16" s="753">
        <v>3</v>
      </c>
      <c r="J16" s="767"/>
      <c r="K16" s="441">
        <v>3</v>
      </c>
      <c r="L16" s="444"/>
      <c r="M16" s="752">
        <v>1</v>
      </c>
      <c r="N16" s="767"/>
      <c r="O16" s="441">
        <v>1</v>
      </c>
      <c r="P16" s="442"/>
      <c r="Q16" s="752">
        <v>2</v>
      </c>
      <c r="R16" s="767"/>
      <c r="S16" s="441">
        <v>2</v>
      </c>
      <c r="T16" s="444"/>
      <c r="U16" s="754">
        <f>E16+F16+I16+J16+M16+N16+Q16+R16</f>
        <v>9</v>
      </c>
      <c r="V16" s="442">
        <f>G16+H16+K16+L16+O16+P16+S16+T16</f>
        <v>9</v>
      </c>
      <c r="W16" s="754">
        <v>2</v>
      </c>
      <c r="X16" s="442">
        <v>2</v>
      </c>
      <c r="Y16" s="48"/>
      <c r="Z16" s="48"/>
    </row>
    <row r="17" spans="1:26" s="50" customFormat="1" ht="25.75" x14ac:dyDescent="0.35">
      <c r="A17" s="427"/>
      <c r="B17" s="297" t="s">
        <v>295</v>
      </c>
      <c r="C17" s="297" t="s">
        <v>389</v>
      </c>
      <c r="D17" s="312" t="s">
        <v>375</v>
      </c>
      <c r="E17" s="756">
        <v>1</v>
      </c>
      <c r="F17" s="768"/>
      <c r="G17" s="467">
        <v>1</v>
      </c>
      <c r="H17" s="474"/>
      <c r="I17" s="757"/>
      <c r="J17" s="768"/>
      <c r="K17" s="467"/>
      <c r="L17" s="468"/>
      <c r="M17" s="756"/>
      <c r="N17" s="768"/>
      <c r="O17" s="467"/>
      <c r="P17" s="474"/>
      <c r="Q17" s="756"/>
      <c r="R17" s="768"/>
      <c r="S17" s="467"/>
      <c r="T17" s="468"/>
      <c r="U17" s="754">
        <f t="shared" ref="U17:U25" si="6">E17+F17+I17+J17+M17+N17+Q17+R17</f>
        <v>1</v>
      </c>
      <c r="V17" s="442">
        <f t="shared" ref="V17:V25" si="7">G17+H17+K17+L17+O17+P17+S17+T17</f>
        <v>1</v>
      </c>
      <c r="W17" s="575"/>
      <c r="X17" s="474"/>
      <c r="Y17" s="48"/>
      <c r="Z17" s="48"/>
    </row>
    <row r="18" spans="1:26" s="50" customFormat="1" ht="25.75" x14ac:dyDescent="0.35">
      <c r="A18" s="427"/>
      <c r="B18" s="297" t="s">
        <v>295</v>
      </c>
      <c r="C18" s="297" t="s">
        <v>388</v>
      </c>
      <c r="D18" s="312" t="s">
        <v>375</v>
      </c>
      <c r="E18" s="756"/>
      <c r="F18" s="768"/>
      <c r="G18" s="467"/>
      <c r="H18" s="474"/>
      <c r="I18" s="757">
        <v>1</v>
      </c>
      <c r="J18" s="768"/>
      <c r="K18" s="467">
        <v>1</v>
      </c>
      <c r="L18" s="468"/>
      <c r="M18" s="756"/>
      <c r="N18" s="768"/>
      <c r="O18" s="467"/>
      <c r="P18" s="474"/>
      <c r="Q18" s="756"/>
      <c r="R18" s="768"/>
      <c r="S18" s="467"/>
      <c r="T18" s="468"/>
      <c r="U18" s="754">
        <f>E18+F18+I18+J18+M18+N18+Q18+R18</f>
        <v>1</v>
      </c>
      <c r="V18" s="442">
        <f>G18+H18+K18+L18+O18+P18+S18+T18</f>
        <v>1</v>
      </c>
      <c r="W18" s="575"/>
      <c r="X18" s="474"/>
      <c r="Y18" s="48"/>
      <c r="Z18" s="48"/>
    </row>
    <row r="19" spans="1:26" s="50" customFormat="1" ht="25.75" x14ac:dyDescent="0.35">
      <c r="A19" s="427"/>
      <c r="B19" s="297" t="s">
        <v>295</v>
      </c>
      <c r="C19" s="297" t="s">
        <v>388</v>
      </c>
      <c r="D19" s="312" t="s">
        <v>374</v>
      </c>
      <c r="E19" s="756"/>
      <c r="F19" s="768"/>
      <c r="G19" s="467"/>
      <c r="H19" s="474"/>
      <c r="I19" s="757"/>
      <c r="J19" s="768"/>
      <c r="K19" s="467"/>
      <c r="L19" s="468"/>
      <c r="M19" s="756">
        <v>1</v>
      </c>
      <c r="N19" s="768"/>
      <c r="O19" s="467"/>
      <c r="P19" s="474"/>
      <c r="Q19" s="756"/>
      <c r="R19" s="768"/>
      <c r="S19" s="467"/>
      <c r="T19" s="468"/>
      <c r="U19" s="754">
        <f>E19+F19+I19+J19+M19+N19+Q19+R19</f>
        <v>1</v>
      </c>
      <c r="V19" s="442">
        <f>G19+H19+K19+L19+O19+P19+S19+T19</f>
        <v>0</v>
      </c>
      <c r="W19" s="575"/>
      <c r="X19" s="474"/>
      <c r="Y19" s="48"/>
      <c r="Z19" s="48"/>
    </row>
    <row r="20" spans="1:26" s="50" customFormat="1" ht="25.2" customHeight="1" x14ac:dyDescent="0.35">
      <c r="A20" s="427"/>
      <c r="B20" s="297" t="s">
        <v>295</v>
      </c>
      <c r="C20" s="297" t="s">
        <v>391</v>
      </c>
      <c r="D20" s="312" t="s">
        <v>374</v>
      </c>
      <c r="E20" s="756">
        <v>1</v>
      </c>
      <c r="F20" s="768"/>
      <c r="G20" s="467"/>
      <c r="H20" s="474"/>
      <c r="I20" s="757"/>
      <c r="J20" s="768"/>
      <c r="K20" s="467"/>
      <c r="L20" s="468"/>
      <c r="M20" s="756"/>
      <c r="N20" s="768"/>
      <c r="O20" s="467"/>
      <c r="P20" s="474"/>
      <c r="Q20" s="756"/>
      <c r="R20" s="768"/>
      <c r="S20" s="467"/>
      <c r="T20" s="468"/>
      <c r="U20" s="754">
        <f t="shared" si="6"/>
        <v>1</v>
      </c>
      <c r="V20" s="442">
        <f t="shared" si="7"/>
        <v>0</v>
      </c>
      <c r="W20" s="575"/>
      <c r="X20" s="474"/>
      <c r="Y20" s="48"/>
      <c r="Z20" s="48"/>
    </row>
    <row r="21" spans="1:26" s="50" customFormat="1" ht="21.65" customHeight="1" x14ac:dyDescent="0.35">
      <c r="A21" s="427"/>
      <c r="B21" s="297" t="s">
        <v>295</v>
      </c>
      <c r="C21" s="297" t="s">
        <v>391</v>
      </c>
      <c r="D21" s="312" t="s">
        <v>375</v>
      </c>
      <c r="E21" s="756"/>
      <c r="F21" s="768"/>
      <c r="G21" s="467"/>
      <c r="H21" s="474"/>
      <c r="I21" s="757">
        <v>2</v>
      </c>
      <c r="J21" s="768"/>
      <c r="K21" s="467">
        <v>2</v>
      </c>
      <c r="L21" s="468"/>
      <c r="M21" s="756"/>
      <c r="N21" s="768"/>
      <c r="O21" s="467"/>
      <c r="P21" s="474"/>
      <c r="Q21" s="756">
        <v>1</v>
      </c>
      <c r="R21" s="768"/>
      <c r="S21" s="467">
        <v>1</v>
      </c>
      <c r="T21" s="468"/>
      <c r="U21" s="754">
        <f t="shared" si="6"/>
        <v>3</v>
      </c>
      <c r="V21" s="442">
        <f t="shared" si="7"/>
        <v>3</v>
      </c>
      <c r="W21" s="575">
        <v>1</v>
      </c>
      <c r="X21" s="474">
        <v>1</v>
      </c>
      <c r="Y21" s="48"/>
      <c r="Z21" s="48"/>
    </row>
    <row r="22" spans="1:26" s="50" customFormat="1" ht="31.2" customHeight="1" x14ac:dyDescent="0.35">
      <c r="A22" s="427"/>
      <c r="B22" s="297" t="s">
        <v>295</v>
      </c>
      <c r="C22" s="297" t="s">
        <v>390</v>
      </c>
      <c r="D22" s="312" t="s">
        <v>374</v>
      </c>
      <c r="E22" s="756"/>
      <c r="F22" s="768"/>
      <c r="G22" s="467"/>
      <c r="H22" s="474"/>
      <c r="I22" s="757"/>
      <c r="J22" s="768"/>
      <c r="K22" s="467"/>
      <c r="L22" s="468"/>
      <c r="M22" s="756">
        <v>1</v>
      </c>
      <c r="N22" s="768"/>
      <c r="O22" s="467">
        <v>1</v>
      </c>
      <c r="P22" s="474"/>
      <c r="Q22" s="756"/>
      <c r="R22" s="768"/>
      <c r="S22" s="467"/>
      <c r="T22" s="468"/>
      <c r="U22" s="754">
        <f>E22+F22+I22+J22+M22+N22+Q22+R22</f>
        <v>1</v>
      </c>
      <c r="V22" s="442">
        <f>G22+H22+K22+L22+O22+P22+S22+T22</f>
        <v>1</v>
      </c>
      <c r="W22" s="575"/>
      <c r="X22" s="474"/>
      <c r="Y22" s="48"/>
      <c r="Z22" s="48"/>
    </row>
    <row r="23" spans="1:26" s="50" customFormat="1" ht="32.25" customHeight="1" x14ac:dyDescent="0.35">
      <c r="A23" s="505"/>
      <c r="B23" s="297" t="s">
        <v>295</v>
      </c>
      <c r="C23" s="297" t="s">
        <v>392</v>
      </c>
      <c r="D23" s="312" t="s">
        <v>375</v>
      </c>
      <c r="E23" s="756"/>
      <c r="F23" s="768"/>
      <c r="G23" s="467"/>
      <c r="H23" s="474"/>
      <c r="I23" s="757"/>
      <c r="J23" s="768"/>
      <c r="K23" s="467"/>
      <c r="L23" s="468"/>
      <c r="M23" s="756">
        <v>1</v>
      </c>
      <c r="N23" s="768"/>
      <c r="O23" s="467">
        <v>1</v>
      </c>
      <c r="P23" s="474"/>
      <c r="Q23" s="756"/>
      <c r="R23" s="768"/>
      <c r="S23" s="467"/>
      <c r="T23" s="468"/>
      <c r="U23" s="575">
        <f t="shared" si="6"/>
        <v>1</v>
      </c>
      <c r="V23" s="474">
        <f t="shared" si="7"/>
        <v>1</v>
      </c>
      <c r="W23" s="575"/>
      <c r="X23" s="474"/>
      <c r="Y23" s="48"/>
      <c r="Z23" s="48"/>
    </row>
    <row r="24" spans="1:26" s="50" customFormat="1" ht="29.25" customHeight="1" x14ac:dyDescent="0.35">
      <c r="A24" s="505"/>
      <c r="B24" s="297" t="s">
        <v>303</v>
      </c>
      <c r="C24" s="297" t="s">
        <v>304</v>
      </c>
      <c r="D24" s="312" t="s">
        <v>377</v>
      </c>
      <c r="E24" s="756"/>
      <c r="F24" s="768"/>
      <c r="G24" s="467"/>
      <c r="H24" s="474"/>
      <c r="I24" s="757">
        <v>1</v>
      </c>
      <c r="J24" s="768"/>
      <c r="K24" s="467"/>
      <c r="L24" s="468"/>
      <c r="M24" s="756"/>
      <c r="N24" s="768"/>
      <c r="O24" s="467"/>
      <c r="P24" s="474"/>
      <c r="Q24" s="756"/>
      <c r="R24" s="768"/>
      <c r="S24" s="467"/>
      <c r="T24" s="468"/>
      <c r="U24" s="575">
        <f t="shared" si="6"/>
        <v>1</v>
      </c>
      <c r="V24" s="474">
        <f t="shared" si="7"/>
        <v>0</v>
      </c>
      <c r="W24" s="575"/>
      <c r="X24" s="474"/>
      <c r="Y24" s="48"/>
      <c r="Z24" s="48"/>
    </row>
    <row r="25" spans="1:26" s="50" customFormat="1" ht="29.25" customHeight="1" thickBot="1" x14ac:dyDescent="0.4">
      <c r="A25" s="769"/>
      <c r="B25" s="363" t="s">
        <v>303</v>
      </c>
      <c r="C25" s="363" t="s">
        <v>581</v>
      </c>
      <c r="D25" s="360" t="s">
        <v>374</v>
      </c>
      <c r="E25" s="770"/>
      <c r="F25" s="771"/>
      <c r="G25" s="450"/>
      <c r="H25" s="451"/>
      <c r="I25" s="772"/>
      <c r="J25" s="771"/>
      <c r="K25" s="450"/>
      <c r="L25" s="453"/>
      <c r="M25" s="770">
        <v>1</v>
      </c>
      <c r="N25" s="771"/>
      <c r="O25" s="450">
        <v>1</v>
      </c>
      <c r="P25" s="451"/>
      <c r="Q25" s="770"/>
      <c r="R25" s="771"/>
      <c r="S25" s="450"/>
      <c r="T25" s="453"/>
      <c r="U25" s="773">
        <f t="shared" si="6"/>
        <v>1</v>
      </c>
      <c r="V25" s="451">
        <f t="shared" si="7"/>
        <v>1</v>
      </c>
      <c r="W25" s="773"/>
      <c r="X25" s="451"/>
      <c r="Y25" s="48"/>
      <c r="Z25" s="48"/>
    </row>
    <row r="26" spans="1:26" s="11" customFormat="1" ht="28.95" customHeight="1" thickBot="1" x14ac:dyDescent="0.4">
      <c r="A26" s="300" t="s">
        <v>57</v>
      </c>
      <c r="B26" s="309"/>
      <c r="C26" s="310"/>
      <c r="D26" s="313"/>
      <c r="E26" s="315">
        <f t="shared" ref="E26:L26" si="8">E27+E29</f>
        <v>13</v>
      </c>
      <c r="F26" s="316">
        <f t="shared" si="8"/>
        <v>0</v>
      </c>
      <c r="G26" s="317">
        <f t="shared" si="8"/>
        <v>5</v>
      </c>
      <c r="H26" s="318">
        <f t="shared" si="8"/>
        <v>0</v>
      </c>
      <c r="I26" s="316">
        <f t="shared" si="8"/>
        <v>3</v>
      </c>
      <c r="J26" s="316">
        <f t="shared" si="8"/>
        <v>0</v>
      </c>
      <c r="K26" s="317">
        <f t="shared" si="8"/>
        <v>0</v>
      </c>
      <c r="L26" s="319">
        <f t="shared" si="8"/>
        <v>0</v>
      </c>
      <c r="M26" s="315"/>
      <c r="N26" s="316"/>
      <c r="O26" s="317"/>
      <c r="P26" s="318"/>
      <c r="Q26" s="316"/>
      <c r="R26" s="316"/>
      <c r="S26" s="317"/>
      <c r="T26" s="319"/>
      <c r="U26" s="315">
        <f>E26+F26+I26+J26</f>
        <v>16</v>
      </c>
      <c r="V26" s="318">
        <f>G26+H26+K26+L26</f>
        <v>5</v>
      </c>
      <c r="W26" s="315">
        <f>W27+W29</f>
        <v>6</v>
      </c>
      <c r="X26" s="320">
        <f>X27+X29</f>
        <v>3</v>
      </c>
      <c r="Y26" s="23"/>
      <c r="Z26" s="23"/>
    </row>
    <row r="27" spans="1:26" s="11" customFormat="1" ht="28.95" customHeight="1" thickTop="1" x14ac:dyDescent="0.35">
      <c r="A27" s="299" t="s">
        <v>373</v>
      </c>
      <c r="B27" s="743"/>
      <c r="C27" s="744"/>
      <c r="D27" s="774"/>
      <c r="E27" s="775">
        <f>E28</f>
        <v>8</v>
      </c>
      <c r="F27" s="747">
        <f t="shared" ref="F27:L27" si="9">F28</f>
        <v>0</v>
      </c>
      <c r="G27" s="747">
        <f t="shared" si="9"/>
        <v>0</v>
      </c>
      <c r="H27" s="748">
        <f t="shared" si="9"/>
        <v>0</v>
      </c>
      <c r="I27" s="746">
        <f t="shared" si="9"/>
        <v>2</v>
      </c>
      <c r="J27" s="747">
        <f t="shared" si="9"/>
        <v>0</v>
      </c>
      <c r="K27" s="747">
        <f t="shared" si="9"/>
        <v>0</v>
      </c>
      <c r="L27" s="749">
        <f t="shared" si="9"/>
        <v>0</v>
      </c>
      <c r="M27" s="745"/>
      <c r="N27" s="747"/>
      <c r="O27" s="747"/>
      <c r="P27" s="748"/>
      <c r="Q27" s="746"/>
      <c r="R27" s="747"/>
      <c r="S27" s="747"/>
      <c r="T27" s="749"/>
      <c r="U27" s="745">
        <f>U28</f>
        <v>10</v>
      </c>
      <c r="V27" s="748">
        <f>V28</f>
        <v>0</v>
      </c>
      <c r="W27" s="745">
        <f>W28</f>
        <v>2</v>
      </c>
      <c r="X27" s="748">
        <f>X28</f>
        <v>0</v>
      </c>
      <c r="Y27" s="23"/>
      <c r="Z27" s="23"/>
    </row>
    <row r="28" spans="1:26" s="50" customFormat="1" ht="29.5" customHeight="1" x14ac:dyDescent="0.35">
      <c r="A28" s="71"/>
      <c r="B28" s="296" t="s">
        <v>282</v>
      </c>
      <c r="C28" s="751" t="s">
        <v>773</v>
      </c>
      <c r="D28" s="776" t="s">
        <v>374</v>
      </c>
      <c r="E28" s="752">
        <v>8</v>
      </c>
      <c r="F28" s="753"/>
      <c r="G28" s="441"/>
      <c r="H28" s="442"/>
      <c r="I28" s="753">
        <v>2</v>
      </c>
      <c r="J28" s="753"/>
      <c r="K28" s="441"/>
      <c r="L28" s="444"/>
      <c r="M28" s="754"/>
      <c r="N28" s="777"/>
      <c r="O28" s="441"/>
      <c r="P28" s="442"/>
      <c r="Q28" s="777"/>
      <c r="R28" s="777"/>
      <c r="S28" s="441"/>
      <c r="T28" s="444"/>
      <c r="U28" s="754">
        <f>E28+F28+I28+J28</f>
        <v>10</v>
      </c>
      <c r="V28" s="442">
        <f>G28+H28+K28+L28</f>
        <v>0</v>
      </c>
      <c r="W28" s="754">
        <v>2</v>
      </c>
      <c r="X28" s="755"/>
      <c r="Y28" s="48"/>
      <c r="Z28" s="48"/>
    </row>
    <row r="29" spans="1:26" s="50" customFormat="1" ht="40.200000000000003" customHeight="1" x14ac:dyDescent="0.35">
      <c r="A29" s="778" t="s">
        <v>284</v>
      </c>
      <c r="B29" s="779"/>
      <c r="C29" s="780"/>
      <c r="D29" s="781"/>
      <c r="E29" s="766">
        <f>E30+E31+E32</f>
        <v>5</v>
      </c>
      <c r="F29" s="762">
        <f>F30+F31+F32</f>
        <v>0</v>
      </c>
      <c r="G29" s="762">
        <f t="shared" ref="G29:L29" si="10">G30+G31+G32</f>
        <v>5</v>
      </c>
      <c r="H29" s="763">
        <f t="shared" si="10"/>
        <v>0</v>
      </c>
      <c r="I29" s="764">
        <f t="shared" si="10"/>
        <v>1</v>
      </c>
      <c r="J29" s="762">
        <f t="shared" si="10"/>
        <v>0</v>
      </c>
      <c r="K29" s="762">
        <f t="shared" si="10"/>
        <v>0</v>
      </c>
      <c r="L29" s="765">
        <f t="shared" si="10"/>
        <v>0</v>
      </c>
      <c r="M29" s="782"/>
      <c r="N29" s="783"/>
      <c r="O29" s="784"/>
      <c r="P29" s="785"/>
      <c r="Q29" s="783"/>
      <c r="R29" s="783"/>
      <c r="S29" s="784"/>
      <c r="T29" s="786"/>
      <c r="U29" s="782">
        <f>U30+U31+U32</f>
        <v>6</v>
      </c>
      <c r="V29" s="785">
        <f>V30+V31+V32</f>
        <v>5</v>
      </c>
      <c r="W29" s="782">
        <f>W30+W31+W32</f>
        <v>4</v>
      </c>
      <c r="X29" s="787">
        <f>X30+X31+X32</f>
        <v>3</v>
      </c>
      <c r="Y29" s="48"/>
      <c r="Z29" s="48"/>
    </row>
    <row r="30" spans="1:26" s="50" customFormat="1" ht="39.65" customHeight="1" x14ac:dyDescent="0.35">
      <c r="A30" s="556"/>
      <c r="B30" s="297" t="s">
        <v>295</v>
      </c>
      <c r="C30" s="312" t="s">
        <v>774</v>
      </c>
      <c r="D30" s="788"/>
      <c r="E30" s="756">
        <v>3</v>
      </c>
      <c r="F30" s="757"/>
      <c r="G30" s="467">
        <v>3</v>
      </c>
      <c r="H30" s="474"/>
      <c r="I30" s="757"/>
      <c r="J30" s="757"/>
      <c r="K30" s="467"/>
      <c r="L30" s="468"/>
      <c r="M30" s="575"/>
      <c r="N30" s="576"/>
      <c r="O30" s="467"/>
      <c r="P30" s="474"/>
      <c r="Q30" s="576"/>
      <c r="R30" s="576"/>
      <c r="S30" s="467"/>
      <c r="T30" s="468"/>
      <c r="U30" s="575">
        <f>E30+F30+I30+J30</f>
        <v>3</v>
      </c>
      <c r="V30" s="474">
        <f>G30+H30+K30+L30</f>
        <v>3</v>
      </c>
      <c r="W30" s="575">
        <v>3</v>
      </c>
      <c r="X30" s="758">
        <v>3</v>
      </c>
      <c r="Y30" s="48"/>
      <c r="Z30" s="48"/>
    </row>
    <row r="31" spans="1:26" s="50" customFormat="1" ht="39.65" customHeight="1" x14ac:dyDescent="0.35">
      <c r="A31" s="556"/>
      <c r="B31" s="297" t="s">
        <v>295</v>
      </c>
      <c r="C31" s="312" t="s">
        <v>775</v>
      </c>
      <c r="D31" s="788"/>
      <c r="E31" s="756">
        <v>1</v>
      </c>
      <c r="F31" s="757"/>
      <c r="G31" s="467">
        <v>1</v>
      </c>
      <c r="H31" s="474"/>
      <c r="I31" s="757">
        <v>1</v>
      </c>
      <c r="J31" s="757"/>
      <c r="K31" s="467"/>
      <c r="L31" s="468"/>
      <c r="M31" s="575"/>
      <c r="N31" s="576"/>
      <c r="O31" s="467"/>
      <c r="P31" s="474"/>
      <c r="Q31" s="576"/>
      <c r="R31" s="576"/>
      <c r="S31" s="467"/>
      <c r="T31" s="468"/>
      <c r="U31" s="575">
        <f>E31+F31+I31+J31</f>
        <v>2</v>
      </c>
      <c r="V31" s="474">
        <f>G31+H31+K31+L31</f>
        <v>1</v>
      </c>
      <c r="W31" s="575">
        <v>1</v>
      </c>
      <c r="X31" s="758"/>
      <c r="Y31" s="48"/>
      <c r="Z31" s="48"/>
    </row>
    <row r="32" spans="1:26" s="50" customFormat="1" ht="32.25" customHeight="1" thickBot="1" x14ac:dyDescent="0.4">
      <c r="A32" s="789"/>
      <c r="B32" s="297" t="s">
        <v>295</v>
      </c>
      <c r="C32" s="360" t="s">
        <v>776</v>
      </c>
      <c r="D32" s="314"/>
      <c r="E32" s="770">
        <v>1</v>
      </c>
      <c r="F32" s="772"/>
      <c r="G32" s="450">
        <v>1</v>
      </c>
      <c r="H32" s="451"/>
      <c r="I32" s="772"/>
      <c r="J32" s="772"/>
      <c r="K32" s="450"/>
      <c r="L32" s="453"/>
      <c r="M32" s="773"/>
      <c r="N32" s="790"/>
      <c r="O32" s="450"/>
      <c r="P32" s="451"/>
      <c r="Q32" s="790"/>
      <c r="R32" s="790"/>
      <c r="S32" s="450"/>
      <c r="T32" s="453"/>
      <c r="U32" s="773">
        <f>E32+F32+I32+J32</f>
        <v>1</v>
      </c>
      <c r="V32" s="451">
        <f>G32+H32+K32+L32</f>
        <v>1</v>
      </c>
      <c r="W32" s="773"/>
      <c r="X32" s="791"/>
      <c r="Y32" s="48"/>
      <c r="Z32" s="48"/>
    </row>
    <row r="33" spans="1:26" s="50" customFormat="1" ht="23.5" customHeight="1" x14ac:dyDescent="0.35">
      <c r="A33" s="323" t="s">
        <v>593</v>
      </c>
      <c r="B33" s="321"/>
      <c r="C33" s="322"/>
      <c r="D33" s="321"/>
      <c r="E33" s="327">
        <f>E34</f>
        <v>0</v>
      </c>
      <c r="F33" s="328">
        <f>F34</f>
        <v>0</v>
      </c>
      <c r="G33" s="329"/>
      <c r="H33" s="330"/>
      <c r="I33" s="328">
        <f>I34</f>
        <v>3</v>
      </c>
      <c r="J33" s="328">
        <f>J34</f>
        <v>0</v>
      </c>
      <c r="K33" s="329"/>
      <c r="L33" s="331"/>
      <c r="M33" s="327"/>
      <c r="N33" s="328"/>
      <c r="O33" s="329"/>
      <c r="P33" s="330"/>
      <c r="Q33" s="328"/>
      <c r="R33" s="328"/>
      <c r="S33" s="329"/>
      <c r="T33" s="331"/>
      <c r="U33" s="327">
        <f>E33+F33+I33+J33</f>
        <v>3</v>
      </c>
      <c r="V33" s="330">
        <f>G33+H33+K33+L33</f>
        <v>0</v>
      </c>
      <c r="W33" s="327">
        <f>W34</f>
        <v>0</v>
      </c>
      <c r="X33" s="332">
        <f>X34</f>
        <v>0</v>
      </c>
      <c r="Y33" s="48"/>
      <c r="Z33" s="48"/>
    </row>
    <row r="34" spans="1:26" x14ac:dyDescent="0.35">
      <c r="A34" s="324" t="s">
        <v>594</v>
      </c>
      <c r="B34" s="325"/>
      <c r="C34" s="326"/>
      <c r="D34" s="325"/>
      <c r="E34" s="333">
        <f>E35+E36</f>
        <v>0</v>
      </c>
      <c r="F34" s="334">
        <f>F35+F36</f>
        <v>0</v>
      </c>
      <c r="G34" s="335"/>
      <c r="H34" s="336"/>
      <c r="I34" s="334">
        <f>I35+I36</f>
        <v>3</v>
      </c>
      <c r="J34" s="334">
        <f>J35+J36</f>
        <v>0</v>
      </c>
      <c r="K34" s="335"/>
      <c r="L34" s="337"/>
      <c r="M34" s="333"/>
      <c r="N34" s="334"/>
      <c r="O34" s="335"/>
      <c r="P34" s="336"/>
      <c r="Q34" s="334"/>
      <c r="R34" s="334"/>
      <c r="S34" s="335"/>
      <c r="T34" s="337"/>
      <c r="U34" s="333">
        <f>U35+U36</f>
        <v>3</v>
      </c>
      <c r="V34" s="336">
        <f>V35+V36</f>
        <v>0</v>
      </c>
      <c r="W34" s="333">
        <f>W35+W36</f>
        <v>0</v>
      </c>
      <c r="X34" s="338">
        <f>X35+X36</f>
        <v>0</v>
      </c>
      <c r="Y34" s="47"/>
      <c r="Z34" s="47"/>
    </row>
    <row r="35" spans="1:26" x14ac:dyDescent="0.35">
      <c r="A35" s="389"/>
      <c r="B35" s="792" t="s">
        <v>563</v>
      </c>
      <c r="C35" s="793" t="s">
        <v>599</v>
      </c>
      <c r="D35" s="794" t="s">
        <v>777</v>
      </c>
      <c r="E35" s="795"/>
      <c r="F35" s="796"/>
      <c r="G35" s="797"/>
      <c r="H35" s="798"/>
      <c r="I35" s="799">
        <v>2</v>
      </c>
      <c r="J35" s="796"/>
      <c r="K35" s="797"/>
      <c r="L35" s="800"/>
      <c r="M35" s="801"/>
      <c r="N35" s="797"/>
      <c r="O35" s="797"/>
      <c r="P35" s="798"/>
      <c r="Q35" s="802"/>
      <c r="R35" s="797"/>
      <c r="S35" s="797"/>
      <c r="T35" s="800"/>
      <c r="U35" s="801">
        <f>E35+F35+I35+J35</f>
        <v>2</v>
      </c>
      <c r="V35" s="798">
        <f>G35+H35+K35+L35</f>
        <v>0</v>
      </c>
      <c r="W35" s="801"/>
      <c r="X35" s="798"/>
      <c r="Y35" s="47"/>
      <c r="Z35" s="47"/>
    </row>
    <row r="36" spans="1:26" ht="14.6" thickBot="1" x14ac:dyDescent="0.4">
      <c r="A36" s="389"/>
      <c r="B36" s="682" t="s">
        <v>573</v>
      </c>
      <c r="C36" s="803" t="s">
        <v>603</v>
      </c>
      <c r="D36" s="804" t="s">
        <v>374</v>
      </c>
      <c r="E36" s="805"/>
      <c r="F36" s="806"/>
      <c r="G36" s="349"/>
      <c r="H36" s="807"/>
      <c r="I36" s="806">
        <v>1</v>
      </c>
      <c r="J36" s="806"/>
      <c r="K36" s="349"/>
      <c r="L36" s="808"/>
      <c r="M36" s="809"/>
      <c r="N36" s="810"/>
      <c r="O36" s="349"/>
      <c r="P36" s="807"/>
      <c r="Q36" s="810"/>
      <c r="R36" s="810"/>
      <c r="S36" s="349"/>
      <c r="T36" s="808"/>
      <c r="U36" s="811">
        <f>E36+F36+I36+J36</f>
        <v>1</v>
      </c>
      <c r="V36" s="667">
        <f>G36+H36+K36+L36</f>
        <v>0</v>
      </c>
      <c r="W36" s="811"/>
      <c r="X36" s="812"/>
      <c r="Y36" s="47"/>
      <c r="Z36" s="47"/>
    </row>
    <row r="37" spans="1:26" ht="14.6" thickBot="1" x14ac:dyDescent="0.4">
      <c r="A37" s="1051" t="s">
        <v>606</v>
      </c>
      <c r="B37" s="1052"/>
      <c r="C37" s="1052"/>
      <c r="D37" s="1052"/>
      <c r="E37" s="1052"/>
      <c r="F37" s="1052"/>
      <c r="G37" s="1052"/>
      <c r="H37" s="1052"/>
      <c r="I37" s="1052"/>
      <c r="J37" s="1052"/>
      <c r="K37" s="1052"/>
      <c r="L37" s="1052"/>
      <c r="M37" s="1052"/>
      <c r="N37" s="1052"/>
      <c r="O37" s="1052"/>
      <c r="P37" s="1052"/>
      <c r="Q37" s="1052"/>
      <c r="R37" s="1052"/>
      <c r="S37" s="1052"/>
      <c r="T37" s="1052"/>
      <c r="U37" s="813">
        <f>U7+U26+U33</f>
        <v>87</v>
      </c>
      <c r="V37" s="814">
        <f t="shared" ref="V37:X37" si="11">V7+V26+V33</f>
        <v>26</v>
      </c>
      <c r="W37" s="813">
        <f t="shared" si="11"/>
        <v>17</v>
      </c>
      <c r="X37" s="814">
        <f t="shared" si="11"/>
        <v>6</v>
      </c>
      <c r="Y37" s="47"/>
      <c r="Z37" s="47"/>
    </row>
    <row r="38" spans="1:26" x14ac:dyDescent="0.35">
      <c r="A38" s="47"/>
      <c r="B38" s="47"/>
      <c r="C38" s="47"/>
      <c r="D38" s="47"/>
      <c r="E38" s="47"/>
      <c r="F38" s="47"/>
      <c r="G38" s="47"/>
      <c r="H38" s="47"/>
      <c r="I38" s="47"/>
      <c r="J38" s="47"/>
      <c r="K38" s="47"/>
      <c r="L38" s="47"/>
      <c r="M38" s="47"/>
      <c r="N38" s="47"/>
      <c r="O38" s="47"/>
      <c r="P38" s="47"/>
      <c r="Q38" s="47"/>
      <c r="R38" s="47"/>
      <c r="S38" s="47"/>
      <c r="T38" s="47"/>
      <c r="U38" s="47"/>
      <c r="V38" s="47"/>
      <c r="W38" s="47"/>
      <c r="X38" s="47"/>
    </row>
    <row r="39" spans="1:26" x14ac:dyDescent="0.35">
      <c r="A39" s="1053" t="s">
        <v>228</v>
      </c>
      <c r="B39" s="1053"/>
      <c r="C39" s="47"/>
      <c r="D39" s="47"/>
      <c r="E39" s="47"/>
      <c r="F39" s="47"/>
      <c r="G39" s="47"/>
      <c r="H39" s="47"/>
      <c r="I39" s="47"/>
      <c r="J39" s="47"/>
      <c r="K39" s="47"/>
      <c r="L39" s="47"/>
      <c r="M39" s="47"/>
      <c r="N39" s="47"/>
      <c r="O39" s="47"/>
      <c r="P39" s="47"/>
      <c r="Q39" s="47"/>
      <c r="R39" s="47"/>
      <c r="S39" s="47"/>
      <c r="T39" s="47"/>
      <c r="U39" s="47"/>
      <c r="V39" s="47"/>
      <c r="W39" s="47"/>
      <c r="X39" s="47"/>
    </row>
    <row r="40" spans="1:26" x14ac:dyDescent="0.35">
      <c r="A40" s="47"/>
      <c r="B40" s="47" t="s">
        <v>55</v>
      </c>
      <c r="C40" s="47"/>
      <c r="D40" s="47"/>
      <c r="E40" s="47"/>
      <c r="F40" s="47"/>
      <c r="G40" s="47"/>
      <c r="H40" s="47"/>
      <c r="I40" s="47"/>
      <c r="J40" s="47"/>
      <c r="K40" s="47"/>
      <c r="L40" s="47"/>
      <c r="M40" s="47"/>
      <c r="N40" s="47"/>
      <c r="O40" s="47"/>
      <c r="P40" s="47"/>
      <c r="Q40" s="47"/>
      <c r="R40" s="47"/>
      <c r="S40" s="47"/>
      <c r="T40" s="47"/>
      <c r="U40" s="47"/>
      <c r="V40" s="47"/>
      <c r="W40" s="47"/>
      <c r="X40" s="47"/>
    </row>
    <row r="41" spans="1:26" ht="14.6" x14ac:dyDescent="0.4">
      <c r="A41" s="47"/>
      <c r="B41" s="9" t="s">
        <v>339</v>
      </c>
      <c r="E41"/>
      <c r="F41" s="47"/>
      <c r="G41" s="47"/>
      <c r="H41" s="47"/>
      <c r="I41" s="47"/>
      <c r="J41" s="47"/>
      <c r="K41" s="47"/>
      <c r="L41" s="47"/>
      <c r="M41" s="47"/>
      <c r="N41" s="47"/>
      <c r="O41" s="47"/>
      <c r="P41" s="47"/>
      <c r="Q41" s="47"/>
      <c r="R41" s="47"/>
      <c r="S41" s="47"/>
      <c r="T41" s="47"/>
      <c r="U41" s="47"/>
      <c r="V41" s="47"/>
      <c r="W41" s="47"/>
      <c r="X41" s="47"/>
    </row>
  </sheetData>
  <mergeCells count="27">
    <mergeCell ref="A37:T37"/>
    <mergeCell ref="A39:B39"/>
    <mergeCell ref="M5:N5"/>
    <mergeCell ref="O5:P5"/>
    <mergeCell ref="Q5:R5"/>
    <mergeCell ref="S5:T5"/>
    <mergeCell ref="D3:D6"/>
    <mergeCell ref="E5:F5"/>
    <mergeCell ref="K5:L5"/>
    <mergeCell ref="E4:H4"/>
    <mergeCell ref="I4:L4"/>
    <mergeCell ref="A1:X1"/>
    <mergeCell ref="A2:X2"/>
    <mergeCell ref="A3:A6"/>
    <mergeCell ref="B3:B6"/>
    <mergeCell ref="C3:C6"/>
    <mergeCell ref="E3:T3"/>
    <mergeCell ref="U3:V4"/>
    <mergeCell ref="W3:X4"/>
    <mergeCell ref="G5:H5"/>
    <mergeCell ref="I5:J5"/>
    <mergeCell ref="W5:W6"/>
    <mergeCell ref="X5:X6"/>
    <mergeCell ref="M4:P4"/>
    <mergeCell ref="Q4:T4"/>
    <mergeCell ref="U5:U6"/>
    <mergeCell ref="V5:V6"/>
  </mergeCells>
  <phoneticPr fontId="26" type="noConversion"/>
  <pageMargins left="0.23622047244094491" right="0.23622047244094491" top="0.74803149606299213" bottom="0.74803149606299213" header="0.31496062992125984" footer="0.31496062992125984"/>
  <pageSetup paperSize="9" scale="67" fitToHeight="0" orientation="landscape" verticalDpi="0"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A16C3-9E1D-4914-8B68-68FB0888E964}">
  <dimension ref="A1"/>
  <sheetViews>
    <sheetView workbookViewId="0"/>
  </sheetViews>
  <sheetFormatPr defaultRowHeight="14.6" x14ac:dyDescent="0.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BBD95-8CDD-4238-8F7F-EE2B0BD44C47}">
  <dimension ref="A1"/>
  <sheetViews>
    <sheetView workbookViewId="0"/>
  </sheetViews>
  <sheetFormatPr defaultRowHeight="14.6" x14ac:dyDescent="0.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6129F-F8C9-431A-86C1-92061120EAD3}">
  <dimension ref="A1"/>
  <sheetViews>
    <sheetView workbookViewId="0"/>
  </sheetViews>
  <sheetFormatPr defaultRowHeight="14.6" x14ac:dyDescent="0.4"/>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85F6-1B5A-4DA2-A74D-58A3C4DB312E}">
  <dimension ref="A1"/>
  <sheetViews>
    <sheetView topLeftCell="A2" zoomScaleNormal="100" workbookViewId="0"/>
  </sheetViews>
  <sheetFormatPr defaultRowHeight="14.6" x14ac:dyDescent="0.4"/>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0"/>
  <sheetViews>
    <sheetView workbookViewId="0">
      <selection activeCell="E42" sqref="E42"/>
    </sheetView>
  </sheetViews>
  <sheetFormatPr defaultColWidth="9.15234375" defaultRowHeight="14.15" x14ac:dyDescent="0.35"/>
  <cols>
    <col min="1" max="1" width="8.15234375" style="9" customWidth="1"/>
    <col min="2" max="2" width="25.84375" style="9" customWidth="1"/>
    <col min="3" max="3" width="26.84375" style="9" customWidth="1"/>
    <col min="4" max="4" width="35.15234375" style="9" customWidth="1"/>
    <col min="5" max="5" width="33.53515625" style="9" customWidth="1"/>
    <col min="6" max="16384" width="9.15234375" style="9"/>
  </cols>
  <sheetData>
    <row r="1" spans="1:9" ht="15" customHeight="1" x14ac:dyDescent="0.35">
      <c r="A1" s="857" t="s">
        <v>169</v>
      </c>
      <c r="B1" s="857"/>
      <c r="C1" s="857"/>
      <c r="D1" s="857"/>
      <c r="E1" s="857"/>
      <c r="F1" s="35"/>
      <c r="G1" s="35"/>
      <c r="H1" s="35"/>
      <c r="I1" s="35"/>
    </row>
    <row r="2" spans="1:9" ht="23.25" customHeight="1" x14ac:dyDescent="0.35">
      <c r="A2" s="861" t="s">
        <v>168</v>
      </c>
      <c r="B2" s="861"/>
      <c r="C2" s="861"/>
      <c r="D2" s="861"/>
      <c r="E2" s="861"/>
    </row>
    <row r="3" spans="1:9" ht="30.75" customHeight="1" x14ac:dyDescent="0.35">
      <c r="A3" s="101" t="s">
        <v>170</v>
      </c>
      <c r="B3" s="102" t="s">
        <v>171</v>
      </c>
      <c r="C3" s="101" t="s">
        <v>172</v>
      </c>
      <c r="D3" s="101" t="s">
        <v>174</v>
      </c>
      <c r="E3" s="102" t="s">
        <v>173</v>
      </c>
    </row>
    <row r="4" spans="1:9" ht="27" customHeight="1" x14ac:dyDescent="0.4">
      <c r="A4" s="134">
        <v>1</v>
      </c>
      <c r="B4" s="135" t="s">
        <v>432</v>
      </c>
      <c r="C4" s="135" t="s">
        <v>478</v>
      </c>
      <c r="D4" s="136" t="s">
        <v>479</v>
      </c>
      <c r="E4" s="133"/>
    </row>
    <row r="5" spans="1:9" ht="15.45" x14ac:dyDescent="0.4">
      <c r="A5" s="134">
        <v>2</v>
      </c>
      <c r="B5" s="135" t="s">
        <v>480</v>
      </c>
      <c r="C5" s="135" t="s">
        <v>481</v>
      </c>
      <c r="D5" s="136" t="s">
        <v>482</v>
      </c>
      <c r="E5" s="133"/>
    </row>
    <row r="6" spans="1:9" ht="15.45" x14ac:dyDescent="0.4">
      <c r="A6" s="134">
        <v>3</v>
      </c>
      <c r="B6" s="135" t="s">
        <v>433</v>
      </c>
      <c r="C6" s="135" t="s">
        <v>483</v>
      </c>
      <c r="D6" s="136" t="s">
        <v>482</v>
      </c>
      <c r="E6" s="133"/>
    </row>
    <row r="7" spans="1:9" ht="15.45" x14ac:dyDescent="0.35">
      <c r="A7" s="134">
        <v>4</v>
      </c>
      <c r="B7" s="135" t="s">
        <v>484</v>
      </c>
      <c r="C7" s="135" t="s">
        <v>485</v>
      </c>
      <c r="D7" s="133"/>
      <c r="E7" s="133"/>
    </row>
    <row r="8" spans="1:9" ht="15.45" x14ac:dyDescent="0.4">
      <c r="A8" s="134" t="s">
        <v>486</v>
      </c>
      <c r="B8" s="135" t="s">
        <v>434</v>
      </c>
      <c r="C8" s="135" t="s">
        <v>487</v>
      </c>
      <c r="D8" s="136" t="s">
        <v>479</v>
      </c>
      <c r="E8" s="133"/>
    </row>
    <row r="9" spans="1:9" ht="27" customHeight="1" x14ac:dyDescent="0.4">
      <c r="A9" s="134" t="s">
        <v>488</v>
      </c>
      <c r="B9" s="135" t="s">
        <v>489</v>
      </c>
      <c r="C9" s="133"/>
      <c r="D9" s="136" t="s">
        <v>439</v>
      </c>
      <c r="E9" s="133"/>
    </row>
    <row r="10" spans="1:9" ht="15.45" x14ac:dyDescent="0.35">
      <c r="A10" s="134" t="s">
        <v>490</v>
      </c>
      <c r="B10" s="135" t="s">
        <v>435</v>
      </c>
      <c r="C10" s="135" t="s">
        <v>491</v>
      </c>
      <c r="D10" s="133"/>
      <c r="E10" s="133"/>
    </row>
    <row r="11" spans="1:9" ht="30" customHeight="1" x14ac:dyDescent="0.4">
      <c r="A11" s="136" t="s">
        <v>492</v>
      </c>
      <c r="B11" s="135" t="s">
        <v>493</v>
      </c>
      <c r="C11" s="135"/>
      <c r="D11" s="136" t="s">
        <v>436</v>
      </c>
      <c r="E11" s="133"/>
    </row>
    <row r="12" spans="1:9" ht="37.5" customHeight="1" x14ac:dyDescent="0.4">
      <c r="A12" s="137">
        <v>9</v>
      </c>
      <c r="B12" s="135" t="s">
        <v>437</v>
      </c>
      <c r="C12" s="138" t="s">
        <v>494</v>
      </c>
      <c r="D12" s="136" t="s">
        <v>479</v>
      </c>
      <c r="E12" s="133"/>
    </row>
    <row r="13" spans="1:9" ht="30" customHeight="1" x14ac:dyDescent="0.4">
      <c r="A13" s="137">
        <v>10</v>
      </c>
      <c r="B13" s="135" t="s">
        <v>495</v>
      </c>
      <c r="C13" s="133"/>
      <c r="D13" s="133"/>
      <c r="E13" s="136" t="s">
        <v>496</v>
      </c>
    </row>
    <row r="14" spans="1:9" ht="15.45" x14ac:dyDescent="0.4">
      <c r="A14" s="137">
        <v>11</v>
      </c>
      <c r="B14" s="135" t="s">
        <v>497</v>
      </c>
      <c r="C14" s="133"/>
      <c r="D14" s="136" t="s">
        <v>439</v>
      </c>
      <c r="E14" s="133"/>
    </row>
    <row r="15" spans="1:9" ht="15.45" x14ac:dyDescent="0.4">
      <c r="A15" s="137">
        <v>12</v>
      </c>
      <c r="B15" s="135" t="s">
        <v>498</v>
      </c>
      <c r="C15" s="136"/>
      <c r="D15" s="136" t="s">
        <v>439</v>
      </c>
      <c r="E15" s="133"/>
    </row>
    <row r="16" spans="1:9" ht="15.45" x14ac:dyDescent="0.4">
      <c r="A16" s="137">
        <v>13</v>
      </c>
      <c r="B16" s="135" t="s">
        <v>499</v>
      </c>
      <c r="C16" s="136"/>
      <c r="D16" s="136" t="s">
        <v>439</v>
      </c>
      <c r="E16" s="133"/>
    </row>
    <row r="17" spans="1:5" ht="15.45" x14ac:dyDescent="0.4">
      <c r="A17" s="137">
        <v>14</v>
      </c>
      <c r="B17" s="137" t="s">
        <v>500</v>
      </c>
      <c r="C17" s="133"/>
      <c r="D17" s="133"/>
      <c r="E17" s="136" t="s">
        <v>496</v>
      </c>
    </row>
    <row r="18" spans="1:5" ht="15.45" x14ac:dyDescent="0.4">
      <c r="A18" s="137">
        <v>15</v>
      </c>
      <c r="B18" s="135" t="s">
        <v>501</v>
      </c>
      <c r="C18" s="133"/>
      <c r="D18" s="133"/>
      <c r="E18" s="136" t="s">
        <v>496</v>
      </c>
    </row>
    <row r="19" spans="1:5" ht="15.45" x14ac:dyDescent="0.35">
      <c r="A19" s="137">
        <v>16</v>
      </c>
      <c r="B19" s="137" t="s">
        <v>502</v>
      </c>
      <c r="C19" s="135"/>
      <c r="D19" s="135" t="s">
        <v>439</v>
      </c>
      <c r="E19" s="133"/>
    </row>
    <row r="20" spans="1:5" ht="27.75" customHeight="1" x14ac:dyDescent="0.35">
      <c r="A20" s="137">
        <v>17</v>
      </c>
      <c r="B20" s="135" t="s">
        <v>503</v>
      </c>
      <c r="C20" s="133"/>
      <c r="D20" s="135" t="s">
        <v>439</v>
      </c>
      <c r="E20" s="133"/>
    </row>
    <row r="21" spans="1:5" ht="15.45" x14ac:dyDescent="0.4">
      <c r="A21" s="137">
        <v>18</v>
      </c>
      <c r="B21" s="135" t="s">
        <v>504</v>
      </c>
      <c r="C21" s="133"/>
      <c r="D21" s="136" t="s">
        <v>482</v>
      </c>
      <c r="E21" s="133"/>
    </row>
    <row r="22" spans="1:5" ht="15.45" x14ac:dyDescent="0.4">
      <c r="A22" s="137">
        <v>19</v>
      </c>
      <c r="B22" s="135" t="s">
        <v>438</v>
      </c>
      <c r="C22" s="136" t="s">
        <v>487</v>
      </c>
      <c r="D22" s="136" t="s">
        <v>439</v>
      </c>
      <c r="E22" s="133"/>
    </row>
    <row r="23" spans="1:5" ht="30.9" x14ac:dyDescent="0.35">
      <c r="A23" s="137">
        <v>20</v>
      </c>
      <c r="B23" s="135" t="s">
        <v>505</v>
      </c>
      <c r="C23" s="135" t="s">
        <v>506</v>
      </c>
      <c r="D23" s="133"/>
      <c r="E23" s="133"/>
    </row>
    <row r="24" spans="1:5" ht="15.45" x14ac:dyDescent="0.4">
      <c r="A24" s="137">
        <v>21</v>
      </c>
      <c r="B24" s="135" t="s">
        <v>440</v>
      </c>
      <c r="C24" s="135"/>
      <c r="D24" s="136" t="s">
        <v>439</v>
      </c>
      <c r="E24" s="133"/>
    </row>
    <row r="25" spans="1:5" ht="15.45" x14ac:dyDescent="0.4">
      <c r="A25" s="137">
        <v>22</v>
      </c>
      <c r="B25" s="135" t="s">
        <v>441</v>
      </c>
      <c r="C25" s="135" t="s">
        <v>487</v>
      </c>
      <c r="D25" s="136" t="s">
        <v>479</v>
      </c>
      <c r="E25" s="133"/>
    </row>
    <row r="26" spans="1:5" ht="15.45" x14ac:dyDescent="0.4">
      <c r="A26" s="137">
        <v>23</v>
      </c>
      <c r="B26" s="135" t="s">
        <v>507</v>
      </c>
      <c r="C26" s="133"/>
      <c r="D26" s="133"/>
      <c r="E26" s="136" t="s">
        <v>496</v>
      </c>
    </row>
    <row r="27" spans="1:5" ht="24.75" customHeight="1" x14ac:dyDescent="0.4">
      <c r="A27" s="137">
        <v>24</v>
      </c>
      <c r="B27" s="135" t="s">
        <v>442</v>
      </c>
      <c r="C27" s="133"/>
      <c r="D27" s="136" t="s">
        <v>439</v>
      </c>
      <c r="E27" s="133"/>
    </row>
    <row r="28" spans="1:5" ht="15.45" x14ac:dyDescent="0.4">
      <c r="A28" s="137">
        <v>25</v>
      </c>
      <c r="B28" s="135" t="s">
        <v>443</v>
      </c>
      <c r="C28" s="135" t="s">
        <v>487</v>
      </c>
      <c r="D28" s="136" t="s">
        <v>479</v>
      </c>
      <c r="E28" s="133"/>
    </row>
    <row r="29" spans="1:5" ht="15.45" x14ac:dyDescent="0.4">
      <c r="A29" s="137">
        <v>26</v>
      </c>
      <c r="B29" s="135" t="s">
        <v>508</v>
      </c>
      <c r="C29" s="135" t="s">
        <v>487</v>
      </c>
      <c r="D29" s="136" t="s">
        <v>482</v>
      </c>
      <c r="E29" s="133"/>
    </row>
    <row r="30" spans="1:5" ht="15.45" x14ac:dyDescent="0.4">
      <c r="A30" s="137">
        <v>27</v>
      </c>
      <c r="B30" s="135" t="s">
        <v>444</v>
      </c>
      <c r="C30" s="135" t="s">
        <v>509</v>
      </c>
      <c r="D30" s="136" t="s">
        <v>436</v>
      </c>
      <c r="E30" s="133"/>
    </row>
    <row r="31" spans="1:5" ht="15.45" x14ac:dyDescent="0.4">
      <c r="A31" s="137">
        <v>28</v>
      </c>
      <c r="B31" s="135" t="s">
        <v>445</v>
      </c>
      <c r="C31" s="136" t="s">
        <v>487</v>
      </c>
      <c r="D31" s="136" t="s">
        <v>439</v>
      </c>
      <c r="E31" s="133"/>
    </row>
    <row r="32" spans="1:5" ht="15.45" x14ac:dyDescent="0.4">
      <c r="A32" s="137">
        <v>29</v>
      </c>
      <c r="B32" s="135" t="s">
        <v>510</v>
      </c>
      <c r="C32" s="133"/>
      <c r="D32" s="136" t="s">
        <v>439</v>
      </c>
      <c r="E32" s="133"/>
    </row>
    <row r="33" spans="1:5" ht="15.45" x14ac:dyDescent="0.4">
      <c r="A33" s="137">
        <v>30</v>
      </c>
      <c r="B33" s="135" t="s">
        <v>446</v>
      </c>
      <c r="C33" s="133"/>
      <c r="D33" s="136" t="s">
        <v>479</v>
      </c>
      <c r="E33" s="133"/>
    </row>
    <row r="34" spans="1:5" ht="15.45" x14ac:dyDescent="0.4">
      <c r="A34" s="137">
        <v>31</v>
      </c>
      <c r="B34" s="135" t="s">
        <v>447</v>
      </c>
      <c r="C34" s="135" t="s">
        <v>511</v>
      </c>
      <c r="D34" s="136" t="s">
        <v>436</v>
      </c>
      <c r="E34" s="133"/>
    </row>
    <row r="35" spans="1:5" ht="15.45" x14ac:dyDescent="0.4">
      <c r="A35" s="137">
        <v>33</v>
      </c>
      <c r="B35" s="135" t="s">
        <v>512</v>
      </c>
      <c r="C35" s="135" t="s">
        <v>511</v>
      </c>
      <c r="D35" s="136" t="s">
        <v>436</v>
      </c>
      <c r="E35" s="133"/>
    </row>
    <row r="36" spans="1:5" ht="15.45" x14ac:dyDescent="0.4">
      <c r="A36" s="137">
        <v>34</v>
      </c>
      <c r="B36" s="135" t="s">
        <v>513</v>
      </c>
      <c r="C36" s="135" t="s">
        <v>511</v>
      </c>
      <c r="D36" s="136" t="s">
        <v>439</v>
      </c>
      <c r="E36" s="133"/>
    </row>
    <row r="37" spans="1:5" ht="15.45" x14ac:dyDescent="0.4">
      <c r="A37" s="137">
        <v>35</v>
      </c>
      <c r="B37" s="135" t="s">
        <v>448</v>
      </c>
      <c r="C37" s="133"/>
      <c r="D37" s="136" t="s">
        <v>482</v>
      </c>
      <c r="E37" s="133"/>
    </row>
    <row r="38" spans="1:5" ht="15.45" x14ac:dyDescent="0.4">
      <c r="A38" s="137">
        <v>36</v>
      </c>
      <c r="B38" s="137" t="s">
        <v>514</v>
      </c>
      <c r="C38" s="137"/>
      <c r="D38" s="136" t="s">
        <v>439</v>
      </c>
      <c r="E38" s="133"/>
    </row>
    <row r="39" spans="1:5" ht="15.45" x14ac:dyDescent="0.4">
      <c r="A39" s="137">
        <v>36</v>
      </c>
      <c r="B39" s="135" t="s">
        <v>515</v>
      </c>
      <c r="C39" s="135"/>
      <c r="D39" s="136"/>
      <c r="E39" s="136" t="s">
        <v>516</v>
      </c>
    </row>
    <row r="40" spans="1:5" ht="15.45" x14ac:dyDescent="0.4">
      <c r="A40" s="137">
        <v>37</v>
      </c>
      <c r="B40" s="135" t="s">
        <v>449</v>
      </c>
      <c r="C40" s="133"/>
      <c r="D40" s="133"/>
      <c r="E40" s="136" t="s">
        <v>517</v>
      </c>
    </row>
  </sheetData>
  <mergeCells count="2">
    <mergeCell ref="A1:E1"/>
    <mergeCell ref="A2:E2"/>
  </mergeCells>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0"/>
  <sheetViews>
    <sheetView zoomScaleNormal="100" workbookViewId="0">
      <pane ySplit="3" topLeftCell="A24" activePane="bottomLeft" state="frozen"/>
      <selection pane="bottomLeft" activeCell="Q18" sqref="Q18"/>
    </sheetView>
  </sheetViews>
  <sheetFormatPr defaultColWidth="9.15234375" defaultRowHeight="14.15" x14ac:dyDescent="0.35"/>
  <cols>
    <col min="1" max="1" width="19.84375" style="9" customWidth="1"/>
    <col min="2" max="2" width="21.3046875" style="9" customWidth="1"/>
    <col min="3" max="3" width="30.53515625" style="9" customWidth="1"/>
    <col min="4" max="4" width="17" style="9" customWidth="1"/>
    <col min="5" max="5" width="24.15234375" style="9" customWidth="1"/>
    <col min="6" max="6" width="30.15234375" style="9" customWidth="1"/>
    <col min="7" max="7" width="20.15234375" style="9" customWidth="1"/>
    <col min="8" max="16384" width="9.15234375" style="9"/>
  </cols>
  <sheetData>
    <row r="1" spans="1:9" ht="17.25" customHeight="1" x14ac:dyDescent="0.35">
      <c r="A1" s="857" t="s">
        <v>175</v>
      </c>
      <c r="B1" s="857"/>
      <c r="C1" s="857"/>
      <c r="D1" s="857"/>
      <c r="E1" s="857"/>
      <c r="F1" s="857"/>
      <c r="G1" s="857"/>
    </row>
    <row r="2" spans="1:9" ht="29.25" customHeight="1" thickBot="1" x14ac:dyDescent="0.4">
      <c r="A2" s="862" t="s">
        <v>222</v>
      </c>
      <c r="B2" s="862"/>
      <c r="C2" s="862"/>
      <c r="D2" s="862"/>
      <c r="E2" s="862"/>
      <c r="F2" s="862"/>
      <c r="G2" s="862"/>
      <c r="H2" s="36"/>
      <c r="I2" s="36"/>
    </row>
    <row r="3" spans="1:9" s="44" customFormat="1" ht="132" customHeight="1" thickBot="1" x14ac:dyDescent="0.45">
      <c r="A3" s="15" t="s">
        <v>231</v>
      </c>
      <c r="B3" s="15" t="s">
        <v>230</v>
      </c>
      <c r="C3" s="15" t="s">
        <v>50</v>
      </c>
      <c r="D3" s="132" t="s">
        <v>196</v>
      </c>
      <c r="E3" s="55" t="s">
        <v>245</v>
      </c>
      <c r="F3" s="341" t="s">
        <v>246</v>
      </c>
      <c r="G3" s="55" t="s">
        <v>244</v>
      </c>
    </row>
    <row r="4" spans="1:9" ht="45" customHeight="1" x14ac:dyDescent="0.35">
      <c r="A4" s="139" t="s">
        <v>518</v>
      </c>
      <c r="B4" s="140" t="s">
        <v>282</v>
      </c>
      <c r="C4" s="147" t="s">
        <v>519</v>
      </c>
      <c r="D4" s="148" t="s">
        <v>540</v>
      </c>
      <c r="E4" s="141" t="s">
        <v>541</v>
      </c>
      <c r="F4" s="150"/>
      <c r="G4" s="79"/>
    </row>
    <row r="5" spans="1:9" ht="28.2" customHeight="1" x14ac:dyDescent="0.35">
      <c r="A5" s="139" t="s">
        <v>518</v>
      </c>
      <c r="B5" s="140" t="s">
        <v>282</v>
      </c>
      <c r="C5" s="147" t="s">
        <v>520</v>
      </c>
      <c r="D5" s="151" t="s">
        <v>379</v>
      </c>
      <c r="E5" s="146" t="s">
        <v>537</v>
      </c>
      <c r="F5" s="149" t="s">
        <v>393</v>
      </c>
      <c r="G5" s="80"/>
    </row>
    <row r="6" spans="1:9" ht="49.5" customHeight="1" x14ac:dyDescent="0.35">
      <c r="A6" s="139" t="s">
        <v>518</v>
      </c>
      <c r="B6" s="140" t="s">
        <v>282</v>
      </c>
      <c r="C6" s="147" t="s">
        <v>521</v>
      </c>
      <c r="D6" s="148" t="s">
        <v>379</v>
      </c>
      <c r="E6" s="146" t="s">
        <v>542</v>
      </c>
      <c r="F6" s="149" t="s">
        <v>543</v>
      </c>
      <c r="G6" s="81"/>
    </row>
    <row r="7" spans="1:9" ht="42.45" x14ac:dyDescent="0.35">
      <c r="A7" s="139" t="s">
        <v>284</v>
      </c>
      <c r="B7" s="140" t="s">
        <v>314</v>
      </c>
      <c r="C7" s="142" t="s">
        <v>522</v>
      </c>
      <c r="D7" s="148" t="s">
        <v>379</v>
      </c>
      <c r="E7" s="146" t="s">
        <v>538</v>
      </c>
      <c r="F7" s="149" t="s">
        <v>380</v>
      </c>
      <c r="G7" s="81"/>
    </row>
    <row r="8" spans="1:9" ht="42.45" x14ac:dyDescent="0.35">
      <c r="A8" s="139" t="s">
        <v>284</v>
      </c>
      <c r="B8" s="140" t="s">
        <v>314</v>
      </c>
      <c r="C8" s="142" t="s">
        <v>523</v>
      </c>
      <c r="D8" s="148" t="s">
        <v>379</v>
      </c>
      <c r="E8" s="146" t="s">
        <v>538</v>
      </c>
      <c r="F8" s="149" t="s">
        <v>380</v>
      </c>
      <c r="G8" s="81"/>
    </row>
    <row r="9" spans="1:9" ht="42.45" x14ac:dyDescent="0.35">
      <c r="A9" s="139" t="s">
        <v>284</v>
      </c>
      <c r="B9" s="140" t="s">
        <v>314</v>
      </c>
      <c r="C9" s="143" t="s">
        <v>524</v>
      </c>
      <c r="D9" s="148" t="s">
        <v>379</v>
      </c>
      <c r="E9" s="146" t="s">
        <v>538</v>
      </c>
      <c r="F9" s="149" t="s">
        <v>380</v>
      </c>
      <c r="G9" s="81"/>
    </row>
    <row r="10" spans="1:9" ht="42.45" x14ac:dyDescent="0.35">
      <c r="A10" s="139" t="s">
        <v>313</v>
      </c>
      <c r="B10" s="140" t="s">
        <v>525</v>
      </c>
      <c r="C10" s="147" t="s">
        <v>526</v>
      </c>
      <c r="D10" s="148" t="s">
        <v>544</v>
      </c>
      <c r="E10" s="146" t="s">
        <v>545</v>
      </c>
      <c r="F10" s="149" t="s">
        <v>543</v>
      </c>
      <c r="G10" s="81"/>
    </row>
    <row r="11" spans="1:9" ht="28.3" x14ac:dyDescent="0.35">
      <c r="A11" s="139" t="s">
        <v>284</v>
      </c>
      <c r="B11" s="131" t="s">
        <v>527</v>
      </c>
      <c r="C11" s="147" t="s">
        <v>383</v>
      </c>
      <c r="D11" s="148" t="s">
        <v>540</v>
      </c>
      <c r="E11" s="145" t="s">
        <v>546</v>
      </c>
      <c r="F11" s="149"/>
      <c r="G11" s="81"/>
    </row>
    <row r="12" spans="1:9" ht="28.3" x14ac:dyDescent="0.35">
      <c r="A12" s="139" t="s">
        <v>284</v>
      </c>
      <c r="B12" s="131" t="s">
        <v>527</v>
      </c>
      <c r="C12" s="147" t="s">
        <v>334</v>
      </c>
      <c r="D12" s="148" t="s">
        <v>540</v>
      </c>
      <c r="E12" s="146" t="s">
        <v>547</v>
      </c>
      <c r="F12" s="149" t="s">
        <v>384</v>
      </c>
      <c r="G12" s="81"/>
    </row>
    <row r="13" spans="1:9" ht="56.6" x14ac:dyDescent="0.35">
      <c r="A13" s="139" t="s">
        <v>284</v>
      </c>
      <c r="B13" s="131" t="s">
        <v>287</v>
      </c>
      <c r="C13" s="131" t="s">
        <v>528</v>
      </c>
      <c r="D13" s="148" t="s">
        <v>540</v>
      </c>
      <c r="E13" s="28" t="s">
        <v>548</v>
      </c>
      <c r="F13" s="149"/>
      <c r="G13" s="81"/>
    </row>
    <row r="14" spans="1:9" ht="60.75" customHeight="1" x14ac:dyDescent="0.35">
      <c r="A14" s="139" t="s">
        <v>284</v>
      </c>
      <c r="B14" s="131" t="s">
        <v>287</v>
      </c>
      <c r="C14" s="144" t="s">
        <v>289</v>
      </c>
      <c r="D14" s="148" t="s">
        <v>540</v>
      </c>
      <c r="E14" s="28" t="s">
        <v>548</v>
      </c>
      <c r="F14" s="149"/>
      <c r="G14" s="81"/>
    </row>
    <row r="15" spans="1:9" ht="28.3" x14ac:dyDescent="0.35">
      <c r="A15" s="139" t="s">
        <v>284</v>
      </c>
      <c r="B15" s="131" t="s">
        <v>287</v>
      </c>
      <c r="C15" s="147" t="s">
        <v>290</v>
      </c>
      <c r="D15" s="148" t="s">
        <v>540</v>
      </c>
      <c r="E15" s="342"/>
      <c r="F15" s="149"/>
      <c r="G15" s="81"/>
    </row>
    <row r="16" spans="1:9" ht="56.6" x14ac:dyDescent="0.35">
      <c r="A16" s="139" t="s">
        <v>313</v>
      </c>
      <c r="B16" s="131" t="s">
        <v>287</v>
      </c>
      <c r="C16" s="147" t="s">
        <v>529</v>
      </c>
      <c r="D16" s="148" t="s">
        <v>540</v>
      </c>
      <c r="E16" s="146" t="s">
        <v>548</v>
      </c>
      <c r="F16" s="149"/>
      <c r="G16" s="81"/>
    </row>
    <row r="17" spans="1:7" ht="56.6" x14ac:dyDescent="0.35">
      <c r="A17" s="139" t="s">
        <v>284</v>
      </c>
      <c r="B17" s="131" t="s">
        <v>287</v>
      </c>
      <c r="C17" s="147" t="s">
        <v>530</v>
      </c>
      <c r="D17" s="148" t="s">
        <v>540</v>
      </c>
      <c r="E17" s="146" t="s">
        <v>548</v>
      </c>
      <c r="F17" s="149"/>
      <c r="G17" s="81"/>
    </row>
    <row r="18" spans="1:7" ht="56.6" x14ac:dyDescent="0.35">
      <c r="A18" s="139" t="s">
        <v>284</v>
      </c>
      <c r="B18" s="131" t="s">
        <v>385</v>
      </c>
      <c r="C18" s="147" t="s">
        <v>531</v>
      </c>
      <c r="D18" s="148" t="s">
        <v>540</v>
      </c>
      <c r="E18" s="146" t="s">
        <v>548</v>
      </c>
      <c r="F18" s="149"/>
      <c r="G18" s="81"/>
    </row>
    <row r="19" spans="1:7" ht="56.6" x14ac:dyDescent="0.35">
      <c r="A19" s="139" t="s">
        <v>284</v>
      </c>
      <c r="B19" s="131" t="s">
        <v>532</v>
      </c>
      <c r="C19" s="148" t="s">
        <v>386</v>
      </c>
      <c r="D19" s="148" t="s">
        <v>540</v>
      </c>
      <c r="E19" s="146" t="s">
        <v>548</v>
      </c>
      <c r="F19" s="149"/>
      <c r="G19" s="81"/>
    </row>
    <row r="20" spans="1:7" ht="56.6" x14ac:dyDescent="0.35">
      <c r="A20" s="139" t="s">
        <v>284</v>
      </c>
      <c r="B20" s="131" t="s">
        <v>532</v>
      </c>
      <c r="C20" s="148" t="s">
        <v>387</v>
      </c>
      <c r="D20" s="148" t="s">
        <v>540</v>
      </c>
      <c r="E20" s="146" t="s">
        <v>548</v>
      </c>
      <c r="F20" s="149"/>
      <c r="G20" s="81"/>
    </row>
    <row r="21" spans="1:7" ht="56.6" x14ac:dyDescent="0.35">
      <c r="A21" s="139" t="s">
        <v>284</v>
      </c>
      <c r="B21" s="131" t="s">
        <v>532</v>
      </c>
      <c r="C21" s="148" t="s">
        <v>388</v>
      </c>
      <c r="D21" s="148" t="s">
        <v>540</v>
      </c>
      <c r="E21" s="146" t="s">
        <v>548</v>
      </c>
      <c r="F21" s="149"/>
      <c r="G21" s="81"/>
    </row>
    <row r="22" spans="1:7" ht="29.25" customHeight="1" x14ac:dyDescent="0.35">
      <c r="A22" s="139" t="s">
        <v>284</v>
      </c>
      <c r="B22" s="131" t="s">
        <v>532</v>
      </c>
      <c r="C22" s="148" t="s">
        <v>389</v>
      </c>
      <c r="D22" s="148" t="s">
        <v>540</v>
      </c>
      <c r="E22" s="146" t="s">
        <v>548</v>
      </c>
      <c r="F22" s="149"/>
      <c r="G22" s="81"/>
    </row>
    <row r="23" spans="1:7" ht="29.25" customHeight="1" x14ac:dyDescent="0.35">
      <c r="A23" s="139" t="s">
        <v>284</v>
      </c>
      <c r="B23" s="131" t="s">
        <v>532</v>
      </c>
      <c r="C23" s="148" t="s">
        <v>390</v>
      </c>
      <c r="D23" s="148" t="s">
        <v>540</v>
      </c>
      <c r="E23" s="146" t="s">
        <v>548</v>
      </c>
      <c r="F23" s="149"/>
      <c r="G23" s="81"/>
    </row>
    <row r="24" spans="1:7" ht="29.25" customHeight="1" x14ac:dyDescent="0.35">
      <c r="A24" s="139" t="s">
        <v>284</v>
      </c>
      <c r="B24" s="131" t="s">
        <v>532</v>
      </c>
      <c r="C24" s="148" t="s">
        <v>391</v>
      </c>
      <c r="D24" s="148" t="s">
        <v>540</v>
      </c>
      <c r="E24" s="146" t="s">
        <v>548</v>
      </c>
      <c r="F24" s="149"/>
      <c r="G24" s="81"/>
    </row>
    <row r="25" spans="1:7" ht="56.6" x14ac:dyDescent="0.35">
      <c r="A25" s="139" t="s">
        <v>284</v>
      </c>
      <c r="B25" s="131" t="s">
        <v>295</v>
      </c>
      <c r="C25" s="148" t="s">
        <v>392</v>
      </c>
      <c r="D25" s="148" t="s">
        <v>540</v>
      </c>
      <c r="E25" s="146" t="s">
        <v>548</v>
      </c>
      <c r="F25" s="149"/>
      <c r="G25" s="81"/>
    </row>
    <row r="26" spans="1:7" ht="28.3" x14ac:dyDescent="0.35">
      <c r="A26" s="139" t="s">
        <v>284</v>
      </c>
      <c r="B26" s="131" t="s">
        <v>295</v>
      </c>
      <c r="C26" s="142" t="s">
        <v>533</v>
      </c>
      <c r="D26" s="148" t="s">
        <v>540</v>
      </c>
      <c r="E26" s="146" t="s">
        <v>538</v>
      </c>
      <c r="F26" s="149" t="s">
        <v>549</v>
      </c>
      <c r="G26" s="81"/>
    </row>
    <row r="27" spans="1:7" ht="56.6" x14ac:dyDescent="0.35">
      <c r="A27" s="139" t="s">
        <v>284</v>
      </c>
      <c r="B27" s="131" t="s">
        <v>295</v>
      </c>
      <c r="C27" s="142" t="s">
        <v>336</v>
      </c>
      <c r="D27" s="148" t="s">
        <v>540</v>
      </c>
      <c r="E27" s="146" t="s">
        <v>548</v>
      </c>
      <c r="F27" s="149"/>
      <c r="G27" s="81"/>
    </row>
    <row r="28" spans="1:7" ht="56.6" x14ac:dyDescent="0.35">
      <c r="A28" s="139" t="s">
        <v>284</v>
      </c>
      <c r="B28" s="131" t="s">
        <v>295</v>
      </c>
      <c r="C28" s="142" t="s">
        <v>337</v>
      </c>
      <c r="D28" s="148" t="s">
        <v>540</v>
      </c>
      <c r="E28" s="146" t="s">
        <v>548</v>
      </c>
      <c r="F28" s="149"/>
      <c r="G28" s="81"/>
    </row>
    <row r="29" spans="1:7" ht="56.6" x14ac:dyDescent="0.35">
      <c r="A29" s="139" t="s">
        <v>284</v>
      </c>
      <c r="B29" s="131" t="s">
        <v>303</v>
      </c>
      <c r="C29" s="131" t="s">
        <v>304</v>
      </c>
      <c r="D29" s="148" t="s">
        <v>540</v>
      </c>
      <c r="E29" s="146" t="s">
        <v>548</v>
      </c>
      <c r="F29" s="149"/>
      <c r="G29" s="81"/>
    </row>
    <row r="30" spans="1:7" ht="56.6" x14ac:dyDescent="0.35">
      <c r="A30" s="139" t="s">
        <v>284</v>
      </c>
      <c r="B30" s="131" t="s">
        <v>303</v>
      </c>
      <c r="C30" s="131" t="s">
        <v>305</v>
      </c>
      <c r="D30" s="148" t="s">
        <v>540</v>
      </c>
      <c r="E30" s="146" t="s">
        <v>550</v>
      </c>
      <c r="F30" s="149" t="s">
        <v>380</v>
      </c>
      <c r="G30" s="81"/>
    </row>
    <row r="31" spans="1:7" ht="28.3" x14ac:dyDescent="0.35">
      <c r="A31" s="139" t="s">
        <v>284</v>
      </c>
      <c r="B31" s="131" t="s">
        <v>303</v>
      </c>
      <c r="C31" s="142" t="s">
        <v>534</v>
      </c>
      <c r="D31" s="148" t="s">
        <v>379</v>
      </c>
      <c r="E31" s="146" t="s">
        <v>538</v>
      </c>
      <c r="F31" s="149" t="s">
        <v>380</v>
      </c>
      <c r="G31" s="81"/>
    </row>
    <row r="32" spans="1:7" ht="28.3" x14ac:dyDescent="0.35">
      <c r="A32" s="139" t="s">
        <v>284</v>
      </c>
      <c r="B32" s="131" t="s">
        <v>303</v>
      </c>
      <c r="C32" s="142" t="s">
        <v>306</v>
      </c>
      <c r="D32" s="148" t="s">
        <v>379</v>
      </c>
      <c r="E32" s="146" t="s">
        <v>538</v>
      </c>
      <c r="F32" s="149" t="s">
        <v>380</v>
      </c>
      <c r="G32" s="81"/>
    </row>
    <row r="33" spans="1:9" ht="56.6" x14ac:dyDescent="0.35">
      <c r="A33" s="139" t="s">
        <v>284</v>
      </c>
      <c r="B33" s="131" t="s">
        <v>303</v>
      </c>
      <c r="C33" s="142" t="s">
        <v>307</v>
      </c>
      <c r="D33" s="148" t="s">
        <v>540</v>
      </c>
      <c r="E33" s="146" t="s">
        <v>548</v>
      </c>
      <c r="F33" s="149"/>
      <c r="G33" s="81"/>
    </row>
    <row r="34" spans="1:9" ht="28.3" x14ac:dyDescent="0.35">
      <c r="A34" s="139" t="s">
        <v>284</v>
      </c>
      <c r="B34" s="140" t="s">
        <v>535</v>
      </c>
      <c r="C34" s="143" t="s">
        <v>536</v>
      </c>
      <c r="D34" s="148" t="s">
        <v>379</v>
      </c>
      <c r="E34" s="146" t="s">
        <v>539</v>
      </c>
      <c r="F34" s="149" t="s">
        <v>384</v>
      </c>
      <c r="G34" s="81"/>
    </row>
    <row r="36" spans="1:9" x14ac:dyDescent="0.35">
      <c r="A36" s="858" t="s">
        <v>228</v>
      </c>
      <c r="B36" s="858"/>
      <c r="C36" s="9" t="s">
        <v>338</v>
      </c>
    </row>
    <row r="37" spans="1:9" x14ac:dyDescent="0.35">
      <c r="A37" s="68"/>
      <c r="B37" s="68"/>
    </row>
    <row r="38" spans="1:9" x14ac:dyDescent="0.35">
      <c r="A38" s="68"/>
      <c r="B38" s="68" t="s">
        <v>394</v>
      </c>
    </row>
    <row r="40" spans="1:9" ht="15.75" customHeight="1" x14ac:dyDescent="0.35">
      <c r="A40" s="863" t="s">
        <v>243</v>
      </c>
      <c r="B40" s="863"/>
      <c r="C40" s="863"/>
      <c r="D40" s="863"/>
      <c r="E40" s="863"/>
      <c r="F40" s="863"/>
      <c r="G40" s="863"/>
      <c r="H40" s="42"/>
      <c r="I40" s="42"/>
    </row>
  </sheetData>
  <mergeCells count="4">
    <mergeCell ref="A2:G2"/>
    <mergeCell ref="A40:G40"/>
    <mergeCell ref="A36:B36"/>
    <mergeCell ref="A1:G1"/>
  </mergeCells>
  <phoneticPr fontId="26" type="noConversion"/>
  <pageMargins left="0.51181102362204722" right="0.11811023622047245" top="0.74803149606299213" bottom="0.74803149606299213" header="0.31496062992125984" footer="0.31496062992125984"/>
  <pageSetup paperSize="9" orientation="landscape"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9"/>
  <sheetViews>
    <sheetView zoomScaleNormal="100" workbookViewId="0">
      <pane ySplit="3" topLeftCell="A4" activePane="bottomLeft" state="frozen"/>
      <selection pane="bottomLeft" activeCell="B32" sqref="B32"/>
    </sheetView>
  </sheetViews>
  <sheetFormatPr defaultColWidth="9.15234375" defaultRowHeight="14.15" x14ac:dyDescent="0.35"/>
  <cols>
    <col min="1" max="1" width="21" style="9" customWidth="1"/>
    <col min="2" max="2" width="25.3046875" style="9" customWidth="1"/>
    <col min="3" max="3" width="31.69140625" style="9" customWidth="1"/>
    <col min="4" max="4" width="16.15234375" style="9" customWidth="1"/>
    <col min="5" max="5" width="23.84375" style="9" customWidth="1"/>
    <col min="6" max="6" width="23.15234375" style="9" customWidth="1"/>
    <col min="7" max="7" width="20.15234375" style="9" customWidth="1"/>
    <col min="8" max="16384" width="9.15234375" style="9"/>
  </cols>
  <sheetData>
    <row r="1" spans="1:10" ht="22.5" customHeight="1" x14ac:dyDescent="0.35">
      <c r="A1" s="865" t="s">
        <v>192</v>
      </c>
      <c r="B1" s="865"/>
      <c r="C1" s="865"/>
      <c r="D1" s="865"/>
      <c r="E1" s="865"/>
      <c r="F1" s="865"/>
      <c r="G1" s="865"/>
      <c r="H1" s="36"/>
      <c r="I1" s="36"/>
    </row>
    <row r="2" spans="1:10" ht="23.25" customHeight="1" thickBot="1" x14ac:dyDescent="0.4">
      <c r="A2" s="864" t="s">
        <v>229</v>
      </c>
      <c r="B2" s="864"/>
      <c r="C2" s="864"/>
      <c r="D2" s="864"/>
      <c r="E2" s="864"/>
      <c r="F2" s="864"/>
      <c r="G2" s="56"/>
      <c r="H2" s="13"/>
      <c r="I2" s="13"/>
      <c r="J2" s="13"/>
    </row>
    <row r="3" spans="1:10" s="44" customFormat="1" ht="132" customHeight="1" thickBot="1" x14ac:dyDescent="0.45">
      <c r="A3" s="15" t="s">
        <v>248</v>
      </c>
      <c r="B3" s="15" t="s">
        <v>249</v>
      </c>
      <c r="C3" s="15" t="s">
        <v>49</v>
      </c>
      <c r="D3" s="31" t="s">
        <v>196</v>
      </c>
      <c r="E3" s="15" t="s">
        <v>245</v>
      </c>
      <c r="F3" s="31" t="s">
        <v>194</v>
      </c>
      <c r="G3" s="55" t="s">
        <v>244</v>
      </c>
    </row>
    <row r="4" spans="1:10" ht="29.25" customHeight="1" x14ac:dyDescent="0.35">
      <c r="A4" s="94" t="s">
        <v>373</v>
      </c>
      <c r="B4" s="82" t="s">
        <v>378</v>
      </c>
      <c r="C4" s="78" t="s">
        <v>395</v>
      </c>
      <c r="D4" s="83" t="s">
        <v>379</v>
      </c>
      <c r="E4" s="83" t="s">
        <v>552</v>
      </c>
      <c r="F4" s="45" t="s">
        <v>423</v>
      </c>
      <c r="G4" s="69"/>
    </row>
    <row r="5" spans="1:10" ht="28.3" x14ac:dyDescent="0.35">
      <c r="A5" s="84" t="s">
        <v>373</v>
      </c>
      <c r="B5" s="24" t="s">
        <v>378</v>
      </c>
      <c r="C5" s="85" t="s">
        <v>396</v>
      </c>
      <c r="D5" s="54" t="s">
        <v>379</v>
      </c>
      <c r="E5" s="343" t="s">
        <v>551</v>
      </c>
      <c r="F5" s="46" t="s">
        <v>423</v>
      </c>
      <c r="G5" s="96"/>
    </row>
    <row r="6" spans="1:10" ht="28.3" x14ac:dyDescent="0.35">
      <c r="A6" s="75" t="s">
        <v>313</v>
      </c>
      <c r="B6" s="86" t="s">
        <v>314</v>
      </c>
      <c r="C6" s="32" t="s">
        <v>397</v>
      </c>
      <c r="D6" s="54" t="s">
        <v>379</v>
      </c>
      <c r="E6" s="343" t="s">
        <v>551</v>
      </c>
      <c r="F6" s="46" t="s">
        <v>423</v>
      </c>
      <c r="G6" s="96"/>
    </row>
    <row r="7" spans="1:10" ht="28.3" x14ac:dyDescent="0.35">
      <c r="A7" s="75" t="s">
        <v>313</v>
      </c>
      <c r="B7" s="76" t="s">
        <v>286</v>
      </c>
      <c r="C7" s="32" t="s">
        <v>398</v>
      </c>
      <c r="D7" s="54" t="s">
        <v>379</v>
      </c>
      <c r="E7" s="343" t="s">
        <v>551</v>
      </c>
      <c r="F7" s="46" t="s">
        <v>423</v>
      </c>
      <c r="G7" s="70"/>
    </row>
    <row r="8" spans="1:10" ht="28.3" x14ac:dyDescent="0.35">
      <c r="A8" s="75" t="s">
        <v>313</v>
      </c>
      <c r="B8" s="76" t="s">
        <v>286</v>
      </c>
      <c r="C8" s="32" t="s">
        <v>399</v>
      </c>
      <c r="D8" s="54" t="s">
        <v>379</v>
      </c>
      <c r="E8" s="343" t="s">
        <v>551</v>
      </c>
      <c r="F8" s="46" t="s">
        <v>423</v>
      </c>
      <c r="G8" s="70"/>
    </row>
    <row r="9" spans="1:10" ht="28.3" x14ac:dyDescent="0.35">
      <c r="A9" s="75" t="s">
        <v>313</v>
      </c>
      <c r="B9" s="87" t="s">
        <v>287</v>
      </c>
      <c r="C9" s="88" t="s">
        <v>400</v>
      </c>
      <c r="D9" s="54" t="s">
        <v>379</v>
      </c>
      <c r="E9" s="343" t="s">
        <v>551</v>
      </c>
      <c r="F9" s="57" t="s">
        <v>423</v>
      </c>
      <c r="G9" s="70"/>
    </row>
    <row r="10" spans="1:10" ht="28.3" x14ac:dyDescent="0.35">
      <c r="A10" s="75" t="s">
        <v>313</v>
      </c>
      <c r="B10" s="87" t="s">
        <v>287</v>
      </c>
      <c r="C10" s="89" t="s">
        <v>401</v>
      </c>
      <c r="D10" s="54" t="s">
        <v>379</v>
      </c>
      <c r="E10" s="343" t="s">
        <v>551</v>
      </c>
      <c r="F10" s="57" t="s">
        <v>423</v>
      </c>
      <c r="G10" s="70"/>
    </row>
    <row r="11" spans="1:10" ht="28.3" x14ac:dyDescent="0.35">
      <c r="A11" s="75" t="s">
        <v>313</v>
      </c>
      <c r="B11" s="87" t="s">
        <v>287</v>
      </c>
      <c r="C11" s="89" t="s">
        <v>402</v>
      </c>
      <c r="D11" s="54" t="s">
        <v>379</v>
      </c>
      <c r="E11" s="343" t="s">
        <v>551</v>
      </c>
      <c r="F11" s="57" t="s">
        <v>423</v>
      </c>
      <c r="G11" s="70"/>
    </row>
    <row r="12" spans="1:10" ht="28.3" x14ac:dyDescent="0.35">
      <c r="A12" s="75" t="s">
        <v>313</v>
      </c>
      <c r="B12" s="87" t="s">
        <v>287</v>
      </c>
      <c r="C12" s="89" t="s">
        <v>403</v>
      </c>
      <c r="D12" s="54" t="s">
        <v>379</v>
      </c>
      <c r="E12" s="343" t="s">
        <v>551</v>
      </c>
      <c r="F12" s="57" t="s">
        <v>423</v>
      </c>
      <c r="G12" s="70"/>
    </row>
    <row r="13" spans="1:10" ht="28.3" x14ac:dyDescent="0.35">
      <c r="A13" s="75" t="s">
        <v>313</v>
      </c>
      <c r="B13" s="77" t="s">
        <v>385</v>
      </c>
      <c r="C13" s="73" t="s">
        <v>404</v>
      </c>
      <c r="D13" s="54" t="s">
        <v>379</v>
      </c>
      <c r="E13" s="343" t="s">
        <v>551</v>
      </c>
      <c r="F13" s="95" t="s">
        <v>423</v>
      </c>
      <c r="G13" s="70"/>
    </row>
    <row r="14" spans="1:10" ht="28.3" x14ac:dyDescent="0.35">
      <c r="A14" s="75" t="s">
        <v>313</v>
      </c>
      <c r="B14" s="77" t="s">
        <v>385</v>
      </c>
      <c r="C14" s="73" t="s">
        <v>405</v>
      </c>
      <c r="D14" s="54" t="s">
        <v>379</v>
      </c>
      <c r="E14" s="343" t="s">
        <v>551</v>
      </c>
      <c r="F14" s="57" t="s">
        <v>423</v>
      </c>
      <c r="G14" s="70"/>
    </row>
    <row r="15" spans="1:10" ht="28.3" x14ac:dyDescent="0.35">
      <c r="A15" s="75" t="s">
        <v>313</v>
      </c>
      <c r="B15" s="77" t="s">
        <v>385</v>
      </c>
      <c r="C15" s="73" t="s">
        <v>406</v>
      </c>
      <c r="D15" s="54" t="s">
        <v>379</v>
      </c>
      <c r="E15" s="343" t="s">
        <v>551</v>
      </c>
      <c r="F15" s="57" t="s">
        <v>423</v>
      </c>
      <c r="G15" s="70"/>
    </row>
    <row r="16" spans="1:10" ht="42.45" x14ac:dyDescent="0.35">
      <c r="A16" s="75" t="s">
        <v>313</v>
      </c>
      <c r="B16" s="74" t="s">
        <v>295</v>
      </c>
      <c r="C16" s="73" t="s">
        <v>407</v>
      </c>
      <c r="D16" s="72" t="s">
        <v>379</v>
      </c>
      <c r="E16" s="343" t="s">
        <v>553</v>
      </c>
      <c r="F16" s="57" t="s">
        <v>423</v>
      </c>
      <c r="G16" s="70"/>
    </row>
    <row r="17" spans="1:7" ht="42.45" x14ac:dyDescent="0.35">
      <c r="A17" s="75" t="s">
        <v>313</v>
      </c>
      <c r="B17" s="74" t="s">
        <v>295</v>
      </c>
      <c r="C17" s="73" t="s">
        <v>408</v>
      </c>
      <c r="D17" s="54" t="s">
        <v>379</v>
      </c>
      <c r="E17" s="343" t="s">
        <v>553</v>
      </c>
      <c r="F17" s="57" t="s">
        <v>423</v>
      </c>
      <c r="G17" s="70"/>
    </row>
    <row r="18" spans="1:7" ht="42.45" x14ac:dyDescent="0.35">
      <c r="A18" s="75" t="s">
        <v>313</v>
      </c>
      <c r="B18" s="74" t="s">
        <v>295</v>
      </c>
      <c r="C18" s="73" t="s">
        <v>409</v>
      </c>
      <c r="D18" s="72" t="s">
        <v>379</v>
      </c>
      <c r="E18" s="343" t="s">
        <v>553</v>
      </c>
      <c r="F18" s="57" t="s">
        <v>423</v>
      </c>
      <c r="G18" s="70"/>
    </row>
    <row r="19" spans="1:7" ht="42.45" x14ac:dyDescent="0.35">
      <c r="A19" s="75" t="s">
        <v>313</v>
      </c>
      <c r="B19" s="74" t="s">
        <v>295</v>
      </c>
      <c r="C19" s="73" t="s">
        <v>424</v>
      </c>
      <c r="D19" s="54" t="s">
        <v>379</v>
      </c>
      <c r="E19" s="343" t="s">
        <v>553</v>
      </c>
      <c r="F19" s="57" t="s">
        <v>423</v>
      </c>
      <c r="G19" s="70"/>
    </row>
    <row r="20" spans="1:7" ht="42.45" x14ac:dyDescent="0.35">
      <c r="A20" s="75" t="s">
        <v>313</v>
      </c>
      <c r="B20" s="74" t="s">
        <v>295</v>
      </c>
      <c r="C20" s="73" t="s">
        <v>410</v>
      </c>
      <c r="D20" s="54" t="s">
        <v>379</v>
      </c>
      <c r="E20" s="343" t="s">
        <v>553</v>
      </c>
      <c r="F20" s="57" t="s">
        <v>423</v>
      </c>
      <c r="G20" s="70"/>
    </row>
    <row r="21" spans="1:7" ht="28.3" x14ac:dyDescent="0.35">
      <c r="A21" s="75" t="s">
        <v>313</v>
      </c>
      <c r="B21" s="74" t="s">
        <v>295</v>
      </c>
      <c r="C21" s="73" t="s">
        <v>411</v>
      </c>
      <c r="D21" s="54" t="s">
        <v>379</v>
      </c>
      <c r="E21" s="343" t="s">
        <v>553</v>
      </c>
      <c r="F21" s="57" t="s">
        <v>423</v>
      </c>
      <c r="G21" s="70"/>
    </row>
    <row r="22" spans="1:7" ht="42.45" x14ac:dyDescent="0.35">
      <c r="A22" s="75" t="s">
        <v>313</v>
      </c>
      <c r="B22" s="74" t="s">
        <v>295</v>
      </c>
      <c r="C22" s="73" t="s">
        <v>412</v>
      </c>
      <c r="D22" s="54" t="s">
        <v>379</v>
      </c>
      <c r="E22" s="343" t="s">
        <v>553</v>
      </c>
      <c r="F22" s="57" t="s">
        <v>423</v>
      </c>
      <c r="G22" s="70"/>
    </row>
    <row r="23" spans="1:7" ht="28.3" x14ac:dyDescent="0.35">
      <c r="A23" s="75" t="s">
        <v>313</v>
      </c>
      <c r="B23" s="74" t="s">
        <v>295</v>
      </c>
      <c r="C23" s="73" t="s">
        <v>413</v>
      </c>
      <c r="D23" s="54" t="s">
        <v>379</v>
      </c>
      <c r="E23" s="343" t="s">
        <v>553</v>
      </c>
      <c r="F23" s="57" t="s">
        <v>423</v>
      </c>
      <c r="G23" s="70"/>
    </row>
    <row r="24" spans="1:7" ht="28.3" x14ac:dyDescent="0.35">
      <c r="A24" s="75" t="s">
        <v>313</v>
      </c>
      <c r="B24" s="74" t="s">
        <v>295</v>
      </c>
      <c r="C24" s="73" t="s">
        <v>414</v>
      </c>
      <c r="D24" s="54" t="s">
        <v>379</v>
      </c>
      <c r="E24" s="343" t="s">
        <v>553</v>
      </c>
      <c r="F24" s="57" t="s">
        <v>423</v>
      </c>
      <c r="G24" s="70"/>
    </row>
    <row r="25" spans="1:7" ht="28.3" x14ac:dyDescent="0.35">
      <c r="A25" s="75" t="s">
        <v>313</v>
      </c>
      <c r="B25" s="74" t="s">
        <v>295</v>
      </c>
      <c r="C25" s="73" t="s">
        <v>415</v>
      </c>
      <c r="D25" s="54" t="s">
        <v>379</v>
      </c>
      <c r="E25" s="343" t="s">
        <v>553</v>
      </c>
      <c r="F25" s="57" t="s">
        <v>423</v>
      </c>
      <c r="G25" s="70"/>
    </row>
    <row r="26" spans="1:7" ht="28.3" x14ac:dyDescent="0.35">
      <c r="A26" s="75" t="s">
        <v>313</v>
      </c>
      <c r="B26" s="74" t="s">
        <v>303</v>
      </c>
      <c r="C26" s="90" t="s">
        <v>416</v>
      </c>
      <c r="D26" s="54" t="s">
        <v>379</v>
      </c>
      <c r="E26" s="343" t="s">
        <v>551</v>
      </c>
      <c r="F26" s="57" t="s">
        <v>423</v>
      </c>
      <c r="G26" s="70"/>
    </row>
    <row r="27" spans="1:7" ht="28.3" x14ac:dyDescent="0.35">
      <c r="A27" s="75" t="s">
        <v>313</v>
      </c>
      <c r="B27" s="74" t="s">
        <v>303</v>
      </c>
      <c r="C27" s="91" t="s">
        <v>417</v>
      </c>
      <c r="D27" s="54" t="s">
        <v>379</v>
      </c>
      <c r="E27" s="343" t="s">
        <v>551</v>
      </c>
      <c r="F27" s="57" t="s">
        <v>423</v>
      </c>
      <c r="G27" s="70"/>
    </row>
    <row r="28" spans="1:7" ht="28.3" x14ac:dyDescent="0.35">
      <c r="A28" s="75" t="s">
        <v>313</v>
      </c>
      <c r="B28" s="74" t="s">
        <v>303</v>
      </c>
      <c r="C28" s="91" t="s">
        <v>418</v>
      </c>
      <c r="D28" s="54" t="s">
        <v>379</v>
      </c>
      <c r="E28" s="343" t="s">
        <v>551</v>
      </c>
      <c r="F28" s="57" t="s">
        <v>423</v>
      </c>
      <c r="G28" s="70"/>
    </row>
    <row r="29" spans="1:7" ht="28.3" x14ac:dyDescent="0.35">
      <c r="A29" s="75" t="s">
        <v>313</v>
      </c>
      <c r="B29" s="74" t="s">
        <v>303</v>
      </c>
      <c r="C29" s="91" t="s">
        <v>419</v>
      </c>
      <c r="D29" s="54" t="s">
        <v>379</v>
      </c>
      <c r="E29" s="343" t="s">
        <v>551</v>
      </c>
      <c r="F29" s="57" t="s">
        <v>423</v>
      </c>
      <c r="G29" s="70"/>
    </row>
    <row r="30" spans="1:7" ht="28.3" x14ac:dyDescent="0.35">
      <c r="A30" s="75" t="s">
        <v>313</v>
      </c>
      <c r="B30" s="74" t="s">
        <v>303</v>
      </c>
      <c r="C30" s="91" t="s">
        <v>420</v>
      </c>
      <c r="D30" s="54" t="s">
        <v>379</v>
      </c>
      <c r="E30" s="343" t="s">
        <v>551</v>
      </c>
      <c r="F30" s="98"/>
      <c r="G30" s="99"/>
    </row>
    <row r="31" spans="1:7" ht="28.3" x14ac:dyDescent="0.35">
      <c r="A31" s="75" t="s">
        <v>313</v>
      </c>
      <c r="B31" s="74" t="s">
        <v>303</v>
      </c>
      <c r="C31" s="76" t="s">
        <v>421</v>
      </c>
      <c r="D31" s="54" t="s">
        <v>379</v>
      </c>
      <c r="E31" s="343" t="s">
        <v>551</v>
      </c>
      <c r="F31" s="57" t="s">
        <v>423</v>
      </c>
      <c r="G31" s="70"/>
    </row>
    <row r="32" spans="1:7" ht="42.9" thickBot="1" x14ac:dyDescent="0.4">
      <c r="A32" s="75" t="s">
        <v>313</v>
      </c>
      <c r="B32" s="73" t="s">
        <v>554</v>
      </c>
      <c r="C32" s="92" t="s">
        <v>422</v>
      </c>
      <c r="D32" s="93" t="s">
        <v>379</v>
      </c>
      <c r="E32" s="343" t="s">
        <v>551</v>
      </c>
      <c r="F32" s="97" t="s">
        <v>423</v>
      </c>
      <c r="G32" s="53"/>
    </row>
    <row r="33" spans="1:7" x14ac:dyDescent="0.35">
      <c r="A33" s="34"/>
      <c r="B33" s="34"/>
      <c r="C33" s="34"/>
      <c r="D33" s="34"/>
      <c r="E33" s="34"/>
      <c r="F33" s="34"/>
      <c r="G33" s="20"/>
    </row>
    <row r="35" spans="1:7" x14ac:dyDescent="0.35">
      <c r="A35" s="42" t="s">
        <v>425</v>
      </c>
    </row>
    <row r="36" spans="1:7" x14ac:dyDescent="0.35">
      <c r="A36" s="42"/>
    </row>
    <row r="37" spans="1:7" x14ac:dyDescent="0.35">
      <c r="A37" s="42"/>
      <c r="B37" s="9" t="s">
        <v>339</v>
      </c>
    </row>
    <row r="39" spans="1:7" x14ac:dyDescent="0.35">
      <c r="A39" s="863" t="s">
        <v>247</v>
      </c>
      <c r="B39" s="863"/>
      <c r="C39" s="863"/>
      <c r="D39" s="863"/>
      <c r="E39" s="863"/>
      <c r="F39" s="863"/>
      <c r="G39" s="863"/>
    </row>
  </sheetData>
  <mergeCells count="3">
    <mergeCell ref="A2:F2"/>
    <mergeCell ref="A39:G39"/>
    <mergeCell ref="A1:G1"/>
  </mergeCells>
  <phoneticPr fontId="26" type="noConversion"/>
  <pageMargins left="0.31496062992125984" right="0.11811023622047245" top="0.74803149606299213" bottom="0.74803149606299213" header="0.31496062992125984" footer="0.31496062992125984"/>
  <pageSetup paperSize="9"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32</vt:i4>
      </vt:variant>
      <vt:variant>
        <vt:lpstr>Zone denumite</vt:lpstr>
      </vt:variant>
      <vt:variant>
        <vt:i4>21</vt:i4>
      </vt:variant>
    </vt:vector>
  </HeadingPairs>
  <TitlesOfParts>
    <vt:vector size="53" baseType="lpstr">
      <vt:lpstr>Anexa 1</vt:lpstr>
      <vt:lpstr>Foaie1</vt:lpstr>
      <vt:lpstr>Foaie2</vt:lpstr>
      <vt:lpstr>Foaie3</vt:lpstr>
      <vt:lpstr>Foaie4</vt:lpstr>
      <vt:lpstr>Foaie5</vt:lpstr>
      <vt:lpstr>Anexa 2</vt:lpstr>
      <vt:lpstr>Anexa 3</vt:lpstr>
      <vt:lpstr>Anexa 4</vt:lpstr>
      <vt:lpstr>Anexa 5</vt:lpstr>
      <vt:lpstr>Anexa 6</vt:lpstr>
      <vt:lpstr>Anexa 7</vt:lpstr>
      <vt:lpstr>Anexa 8</vt:lpstr>
      <vt:lpstr>Anexă 9</vt:lpstr>
      <vt:lpstr>Anexa  10</vt:lpstr>
      <vt:lpstr>Anexa 11</vt:lpstr>
      <vt:lpstr>Anexa 12</vt:lpstr>
      <vt:lpstr>Anexa 13</vt:lpstr>
      <vt:lpstr>Anexa 14</vt:lpstr>
      <vt:lpstr>Anexa 15</vt:lpstr>
      <vt:lpstr>Anexa 16</vt:lpstr>
      <vt:lpstr>Anexa 17</vt:lpstr>
      <vt:lpstr>Anexa 18</vt:lpstr>
      <vt:lpstr>Anexa 19</vt:lpstr>
      <vt:lpstr>Anexa 20</vt:lpstr>
      <vt:lpstr>Anexa 21</vt:lpstr>
      <vt:lpstr>Foaie6</vt:lpstr>
      <vt:lpstr>Foaie7</vt:lpstr>
      <vt:lpstr>Anexa 22</vt:lpstr>
      <vt:lpstr>Anexa 23</vt:lpstr>
      <vt:lpstr> Anexa 24</vt:lpstr>
      <vt:lpstr>Foaie8</vt:lpstr>
      <vt:lpstr>' Anexa 24'!Print_Area</vt:lpstr>
      <vt:lpstr>'Anexa  10'!Print_Area</vt:lpstr>
      <vt:lpstr>'Anexa 11'!Print_Area</vt:lpstr>
      <vt:lpstr>'Anexa 12'!Print_Area</vt:lpstr>
      <vt:lpstr>'Anexa 13'!Print_Area</vt:lpstr>
      <vt:lpstr>'Anexa 14'!Print_Area</vt:lpstr>
      <vt:lpstr>'Anexa 15'!Print_Area</vt:lpstr>
      <vt:lpstr>'Anexa 16'!Print_Area</vt:lpstr>
      <vt:lpstr>'Anexa 17'!Print_Area</vt:lpstr>
      <vt:lpstr>'Anexa 18'!Print_Area</vt:lpstr>
      <vt:lpstr>'Anexa 19'!Print_Area</vt:lpstr>
      <vt:lpstr>'Anexa 20'!Print_Area</vt:lpstr>
      <vt:lpstr>'Anexa 21'!Print_Area</vt:lpstr>
      <vt:lpstr>'Anexa 22'!Print_Area</vt:lpstr>
      <vt:lpstr>'Anexa 23'!Print_Area</vt:lpstr>
      <vt:lpstr>'Anexa 3'!Print_Area</vt:lpstr>
      <vt:lpstr>'Anexa 4'!Print_Area</vt:lpstr>
      <vt:lpstr>'Anexa 5'!Print_Area</vt:lpstr>
      <vt:lpstr>'Anexa 6'!Print_Area</vt:lpstr>
      <vt:lpstr>'Anexa 8'!Print_Area</vt:lpstr>
      <vt:lpstr>'Anexă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Usaci Doina</dc:creator>
  <cp:lastModifiedBy>Comendant Tatiana</cp:lastModifiedBy>
  <cp:lastPrinted>2023-09-21T06:55:27Z</cp:lastPrinted>
  <dcterms:created xsi:type="dcterms:W3CDTF">2022-05-23T07:13:39Z</dcterms:created>
  <dcterms:modified xsi:type="dcterms:W3CDTF">2026-08-11T12:02:41Z</dcterms:modified>
</cp:coreProperties>
</file>